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ethinkdifferent.sharepoint.com/sites/WETHINKDIFFERENT/Freigegebene Dokumente/General/03 Tools und Methoden zu Moderation/04_One Page Project Management/"/>
    </mc:Choice>
  </mc:AlternateContent>
  <xr:revisionPtr revIDLastSave="905" documentId="8_{05E58207-40F7-4D0C-8015-6A6C0CDC348E}" xr6:coauthVersionLast="47" xr6:coauthVersionMax="47" xr10:uidLastSave="{571E0045-87A9-4E42-9B0D-D0930F167068}"/>
  <bookViews>
    <workbookView xWindow="-120" yWindow="-120" windowWidth="29040" windowHeight="15720" xr2:uid="{29075AD9-64A0-4734-A5F7-72DB86C3B0C8}"/>
  </bookViews>
  <sheets>
    <sheet name="Project Charter" sheetId="1" r:id="rId1"/>
    <sheet name="Project Plan" sheetId="2" r:id="rId2"/>
    <sheet name="Cost Calcul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E7" i="3"/>
  <c r="E6" i="3"/>
  <c r="E5" i="3"/>
  <c r="C11" i="1"/>
  <c r="AB1" i="2" l="1"/>
  <c r="AB2" i="2"/>
  <c r="AB3" i="2"/>
  <c r="E24" i="2"/>
  <c r="D24" i="2"/>
  <c r="C24" i="2"/>
  <c r="B24" i="2"/>
  <c r="A24" i="2"/>
  <c r="H3" i="2"/>
  <c r="T1" i="2"/>
  <c r="H2" i="2"/>
  <c r="H1" i="2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4" i="3"/>
  <c r="E3" i="3"/>
  <c r="C15" i="1"/>
  <c r="AA27" i="2" s="1"/>
  <c r="F3" i="3" l="1"/>
  <c r="AA28" i="2" s="1"/>
  <c r="AA29" i="2" s="1"/>
</calcChain>
</file>

<file path=xl/sharedStrings.xml><?xml version="1.0" encoding="utf-8"?>
<sst xmlns="http://schemas.openxmlformats.org/spreadsheetml/2006/main" count="151" uniqueCount="131">
  <si>
    <t>Project Charter</t>
  </si>
  <si>
    <t>Projektname:</t>
  </si>
  <si>
    <t>Projektleiter/in:</t>
  </si>
  <si>
    <t>Projektstart:</t>
  </si>
  <si>
    <t>Projektziel:</t>
  </si>
  <si>
    <t>Projektende:</t>
  </si>
  <si>
    <t>Steuerkreis:</t>
  </si>
  <si>
    <t>#1</t>
  </si>
  <si>
    <t>#2</t>
  </si>
  <si>
    <t>#3</t>
  </si>
  <si>
    <t>#4</t>
  </si>
  <si>
    <t>#5</t>
  </si>
  <si>
    <t xml:space="preserve">  Projektname:</t>
  </si>
  <si>
    <t xml:space="preserve">  Kernteam:</t>
  </si>
  <si>
    <t xml:space="preserve">  Erweitertes Team:</t>
  </si>
  <si>
    <t xml:space="preserve">  Projektziel:</t>
  </si>
  <si>
    <t xml:space="preserve">  Ausgangssituation und Problembeschreibung</t>
  </si>
  <si>
    <t xml:space="preserve">  Summe</t>
  </si>
  <si>
    <t xml:space="preserve">  Projekt-Charter freigegeben von:</t>
  </si>
  <si>
    <t xml:space="preserve">  Projekt-Charter freigegeben am:</t>
  </si>
  <si>
    <t xml:space="preserve">  Smarte Zielvorgaben (max. in Summe 5 Zielvorgaben)</t>
  </si>
  <si>
    <t xml:space="preserve">  Aufgabenstellung / Arbeitspakete</t>
  </si>
  <si>
    <t xml:space="preserve">  Projektleiter/in:</t>
  </si>
  <si>
    <t xml:space="preserve">  Steuerkreis:</t>
  </si>
  <si>
    <t xml:space="preserve">  Projektstart:</t>
  </si>
  <si>
    <t xml:space="preserve">  Projektende:</t>
  </si>
  <si>
    <t xml:space="preserve">  Abschätzung interne Mitarbeiter (in €)</t>
  </si>
  <si>
    <t xml:space="preserve">  Abschätzung externe Unterstützung (in €)</t>
  </si>
  <si>
    <t xml:space="preserve">  Abschätzung Investitionskosten (in €)</t>
  </si>
  <si>
    <t xml:space="preserve">  Abschätzung sonstiger Kosten (in €)</t>
  </si>
  <si>
    <t>Gesamtbewertung:</t>
  </si>
  <si>
    <t>Projektstatus:</t>
  </si>
  <si>
    <t>Ziele</t>
  </si>
  <si>
    <t>Aufgaben</t>
  </si>
  <si>
    <t>Zeitschiene</t>
  </si>
  <si>
    <t>Verantwortlich</t>
  </si>
  <si>
    <t>SOLL:</t>
  </si>
  <si>
    <t xml:space="preserve">IST: </t>
  </si>
  <si>
    <t>∆:</t>
  </si>
  <si>
    <t>Erreichung nächster Meilenstein:</t>
  </si>
  <si>
    <t>Cost Calculation</t>
  </si>
  <si>
    <t>Datum</t>
  </si>
  <si>
    <t>Person</t>
  </si>
  <si>
    <t>Dauer in h</t>
  </si>
  <si>
    <t>Kosten</t>
  </si>
  <si>
    <t>GESAMT</t>
  </si>
  <si>
    <t>Inhalt / Thema</t>
  </si>
  <si>
    <t>Symbole/ Taste</t>
  </si>
  <si>
    <t>Legende</t>
  </si>
  <si>
    <t>Aufgabe trägt maßgeblich zur Zielerreichung bei</t>
  </si>
  <si>
    <t>Aktivität eingeplant aber noch nicht begonnen</t>
  </si>
  <si>
    <t>Aktivität hat angefangen</t>
  </si>
  <si>
    <t>Aktivität ist mitten drin</t>
  </si>
  <si>
    <t>Aktivität steht vor dem Abschluss</t>
  </si>
  <si>
    <t>Aktivität ist abgeschlossen</t>
  </si>
  <si>
    <t>Verantwortliche/r</t>
  </si>
  <si>
    <t>Unterstützer/in</t>
  </si>
  <si>
    <t>Ziel/e werden erreicht</t>
  </si>
  <si>
    <t>Zielerreichung ist kritisch</t>
  </si>
  <si>
    <t>Zielerreichung ist nicht möglich</t>
  </si>
  <si>
    <t>Meilenstein</t>
  </si>
  <si>
    <t>Erreichung des 
Endtermins:</t>
  </si>
  <si>
    <t>Abschätzung 
des Invests:</t>
  </si>
  <si>
    <t xml:space="preserve">  Bewertung des benötigten Aufwands</t>
  </si>
  <si>
    <t>Mustermann</t>
  </si>
  <si>
    <t>Mai</t>
  </si>
  <si>
    <t>Juni</t>
  </si>
  <si>
    <t>Juli</t>
  </si>
  <si>
    <t>August</t>
  </si>
  <si>
    <t>FM, BG, RS</t>
  </si>
  <si>
    <t>TS, TH, AD</t>
  </si>
  <si>
    <t>RH, CB</t>
  </si>
  <si>
    <t>Umsetzung PULL-Prinzip, Reduzierung der Verschwendungsanteile</t>
  </si>
  <si>
    <t>Logistik-Aufwand -15%</t>
  </si>
  <si>
    <t>Vorgabezeit Montage -15%</t>
  </si>
  <si>
    <t>Pull/ One-Piece-Flow</t>
  </si>
  <si>
    <t>Standards schaffen</t>
  </si>
  <si>
    <t>Transparenz schaffen</t>
  </si>
  <si>
    <t>Materialbereitstellung erfolgt durch Kommissionierung aus dem Lager, Montage in BGM erfolgt an Holzbänken, keine Montagevorrichtungen vorhanden, jeder Arbeitsplatz ist mit allem Werkzeug ausgestattet
Problem:
fehlende Transparenz, schwer abschätzbare Kapazitäten, großer Verschwendungsanteil in Montage, Planungs- und Logistik-Prozessen</t>
  </si>
  <si>
    <t>4 Baugruppen sind bereits auf Kanban-Versorgung umgestellt, 
weitere 4-5 Baugruppen sollen folgen:
1. Einbaupistolen
2. Ventil-DEV
3. Schnellwechselsysteme
4. Drehverschraubungen
5. Doppelnippel
- Errichtung eines baugruppenspezifischen Arbeitsplatzes mit Monatgevorrichtungen
- Umstellung der Materialbereitstellung auf Kanban
- Installation einer Supermarkt-Versorungung in der Montage</t>
  </si>
  <si>
    <t>Musterfrau</t>
  </si>
  <si>
    <t>FM</t>
  </si>
  <si>
    <t>BG</t>
  </si>
  <si>
    <t>RS</t>
  </si>
  <si>
    <t>RH</t>
  </si>
  <si>
    <t>CB</t>
  </si>
  <si>
    <t>Kanban-Arbeitsplätze in Montage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</si>
  <si>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</si>
  <si>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</si>
  <si>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</si>
  <si>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</si>
  <si>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</si>
  <si>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</si>
  <si>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</si>
  <si>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</si>
  <si>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</si>
  <si>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4</t>
  </si>
  <si>
    <t>4.1</t>
  </si>
  <si>
    <t>4.2</t>
  </si>
  <si>
    <t>5</t>
  </si>
  <si>
    <t>5.1</t>
  </si>
  <si>
    <t>5.2</t>
  </si>
  <si>
    <t>6</t>
  </si>
  <si>
    <t>6.1</t>
  </si>
  <si>
    <t>6.2</t>
  </si>
  <si>
    <t>6.3</t>
  </si>
  <si>
    <t>Aufnahme Ist-Zustand</t>
  </si>
  <si>
    <t>Mapping der Materialflüsse (Vor-Ort)</t>
  </si>
  <si>
    <t>Kennenlernen der Baugruppen</t>
  </si>
  <si>
    <t>Erarbeitung Soll-Zustand</t>
  </si>
  <si>
    <t>Ableitung von Handlungspotentialen</t>
  </si>
  <si>
    <t>Gestaltung der Montage-Plätze</t>
  </si>
  <si>
    <t>Workshop mit Cardboard Engineering</t>
  </si>
  <si>
    <t>Erstellung Layout</t>
  </si>
  <si>
    <t>Analyse und Definition neue Losgrößen</t>
  </si>
  <si>
    <t>Definition Kanban-Mengen + Regallayout</t>
  </si>
  <si>
    <t>Materialversorgung zu Montage</t>
  </si>
  <si>
    <t>Materialversorgung nach Montage</t>
  </si>
  <si>
    <t>Konzeption Regal und Ladungsträger</t>
  </si>
  <si>
    <t>Anbindung an SAP</t>
  </si>
  <si>
    <t>Umsetzung in Praxis</t>
  </si>
  <si>
    <t>Aufbau der Plätze und der Regale</t>
  </si>
  <si>
    <t>Systemseitige Umstellung</t>
  </si>
  <si>
    <t>Begleitung Go-Live</t>
  </si>
  <si>
    <t>ABC- und XYZ-Analysen der Baugruppen</t>
  </si>
  <si>
    <t>Projekt verläuft nach Plan, 
keine Auffälligkeiten</t>
  </si>
  <si>
    <t>Tische</t>
  </si>
  <si>
    <t>Projektarbeit</t>
  </si>
  <si>
    <t>Vorrichtungen</t>
  </si>
  <si>
    <t>SAP Anpassung - 1 Beratertag</t>
  </si>
  <si>
    <t>in 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</si>
</sst>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2"/>
      <color theme="0"/>
      <name val="Calibri"/>
      <family val="2"/>
    </font>
    <font>
      <b/>
      <sz val="10"/>
      <color rgb="FF44A9BA"/>
      <name val="Calibri"/>
      <family val="2"/>
    </font>
    <font>
      <sz val="10"/>
      <color rgb="FF44A9BA"/>
      <name val="Calibri"/>
      <family val="2"/>
    </font>
    <font>
      <sz val="10"/>
      <color theme="1"/>
      <name val="Calibri"/>
      <family val="2"/>
    </font>
    <font>
      <b/>
      <sz val="10"/>
      <color theme="1"/>
      <name val="Aptos Narrow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rgb="FF1F4F5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4A9BA"/>
        <bgColor rgb="FF000000"/>
      </patternFill>
    </fill>
    <fill>
      <patternFill patternType="solid">
        <fgColor rgb="FF44A9BA"/>
        <bgColor indexed="64"/>
      </patternFill>
    </fill>
    <fill>
      <patternFill patternType="solid">
        <fgColor rgb="FF1F4F57"/>
        <bgColor indexed="64"/>
      </patternFill>
    </fill>
    <fill>
      <patternFill patternType="solid">
        <fgColor theme="0" tint="-0.14999847407452621"/>
        <bgColor indexed="64"/>
      </patternFill>
    </fill>
  </fills>
  <borders count="1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7" fillId="0" borderId="0" xfId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4" fontId="3" fillId="0" borderId="26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44" fontId="3" fillId="0" borderId="0" xfId="1" applyFont="1" applyFill="1" applyBorder="1" applyAlignment="1" applyProtection="1">
      <alignment horizontal="center" vertical="center"/>
      <protection locked="0"/>
    </xf>
    <xf numFmtId="44" fontId="3" fillId="0" borderId="18" xfId="1" applyFont="1" applyFill="1" applyBorder="1" applyAlignment="1" applyProtection="1">
      <alignment horizontal="center" vertical="center"/>
      <protection locked="0"/>
    </xf>
    <xf numFmtId="14" fontId="3" fillId="0" borderId="31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6" fillId="4" borderId="33" xfId="0" applyFont="1" applyFill="1" applyBorder="1" applyAlignment="1">
      <alignment horizontal="right" vertical="center"/>
    </xf>
    <xf numFmtId="0" fontId="9" fillId="0" borderId="0" xfId="0" applyFont="1"/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/>
      <protection locked="0"/>
    </xf>
    <xf numFmtId="0" fontId="9" fillId="0" borderId="40" xfId="0" applyFont="1" applyBorder="1" applyAlignment="1" applyProtection="1">
      <alignment horizontal="center"/>
      <protection locked="0"/>
    </xf>
    <xf numFmtId="0" fontId="9" fillId="0" borderId="3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3" fillId="3" borderId="19" xfId="0" applyFont="1" applyFill="1" applyBorder="1" applyAlignment="1">
      <alignment vertical="center"/>
    </xf>
    <xf numFmtId="0" fontId="13" fillId="3" borderId="56" xfId="0" applyFont="1" applyFill="1" applyBorder="1" applyAlignment="1">
      <alignment vertical="center"/>
    </xf>
    <xf numFmtId="0" fontId="9" fillId="0" borderId="66" xfId="0" applyFont="1" applyBorder="1" applyAlignment="1" applyProtection="1">
      <alignment horizontal="center" vertical="center"/>
      <protection locked="0"/>
    </xf>
    <xf numFmtId="0" fontId="9" fillId="0" borderId="67" xfId="0" applyFont="1" applyBorder="1" applyAlignment="1" applyProtection="1">
      <alignment horizontal="center" vertical="center"/>
      <protection locked="0"/>
    </xf>
    <xf numFmtId="0" fontId="9" fillId="0" borderId="69" xfId="0" applyFont="1" applyBorder="1" applyAlignment="1" applyProtection="1">
      <alignment horizontal="center" vertical="center"/>
      <protection locked="0"/>
    </xf>
    <xf numFmtId="0" fontId="9" fillId="0" borderId="70" xfId="0" applyFont="1" applyBorder="1" applyAlignment="1" applyProtection="1">
      <alignment horizontal="center" vertical="center"/>
      <protection locked="0"/>
    </xf>
    <xf numFmtId="49" fontId="9" fillId="0" borderId="65" xfId="0" applyNumberFormat="1" applyFont="1" applyBorder="1" applyAlignment="1" applyProtection="1">
      <alignment horizontal="left"/>
      <protection locked="0"/>
    </xf>
    <xf numFmtId="49" fontId="9" fillId="0" borderId="65" xfId="0" applyNumberFormat="1" applyFont="1" applyBorder="1" applyProtection="1">
      <protection locked="0"/>
    </xf>
    <xf numFmtId="49" fontId="9" fillId="0" borderId="68" xfId="0" applyNumberFormat="1" applyFont="1" applyBorder="1" applyProtection="1">
      <protection locked="0"/>
    </xf>
    <xf numFmtId="0" fontId="9" fillId="0" borderId="74" xfId="0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0" fontId="9" fillId="0" borderId="65" xfId="0" applyFont="1" applyBorder="1" applyAlignment="1" applyProtection="1">
      <alignment horizontal="center"/>
      <protection locked="0"/>
    </xf>
    <xf numFmtId="0" fontId="9" fillId="0" borderId="69" xfId="0" applyFont="1" applyBorder="1" applyAlignment="1" applyProtection="1">
      <alignment horizontal="center"/>
      <protection locked="0"/>
    </xf>
    <xf numFmtId="0" fontId="9" fillId="0" borderId="72" xfId="0" applyFont="1" applyBorder="1" applyAlignment="1" applyProtection="1">
      <alignment horizontal="center"/>
      <protection locked="0"/>
    </xf>
    <xf numFmtId="0" fontId="9" fillId="0" borderId="95" xfId="0" applyFont="1" applyBorder="1" applyAlignment="1" applyProtection="1">
      <alignment horizontal="center" vertical="center"/>
      <protection locked="0"/>
    </xf>
    <xf numFmtId="0" fontId="9" fillId="0" borderId="96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14" fillId="3" borderId="19" xfId="0" applyFont="1" applyFill="1" applyBorder="1" applyAlignment="1">
      <alignment vertical="center"/>
    </xf>
    <xf numFmtId="0" fontId="14" fillId="3" borderId="56" xfId="0" applyFont="1" applyFill="1" applyBorder="1" applyAlignment="1">
      <alignment vertical="center"/>
    </xf>
    <xf numFmtId="0" fontId="10" fillId="0" borderId="14" xfId="0" applyFont="1" applyBorder="1"/>
    <xf numFmtId="0" fontId="2" fillId="0" borderId="10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14" xfId="0" applyFont="1" applyBorder="1"/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2" fillId="0" borderId="103" xfId="0" applyFont="1" applyBorder="1"/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104" xfId="0" applyFont="1" applyBorder="1"/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05" xfId="0" applyFont="1" applyBorder="1"/>
    <xf numFmtId="0" fontId="2" fillId="0" borderId="47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/>
    </xf>
    <xf numFmtId="0" fontId="2" fillId="0" borderId="106" xfId="0" applyFont="1" applyBorder="1"/>
    <xf numFmtId="0" fontId="2" fillId="0" borderId="3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0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9" fillId="0" borderId="9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44" fontId="9" fillId="0" borderId="34" xfId="1" applyFont="1" applyBorder="1" applyAlignment="1">
      <alignment horizontal="center"/>
    </xf>
    <xf numFmtId="0" fontId="9" fillId="0" borderId="19" xfId="0" applyFont="1" applyBorder="1" applyAlignment="1" applyProtection="1">
      <alignment horizontal="center"/>
      <protection locked="0"/>
    </xf>
    <xf numFmtId="0" fontId="6" fillId="3" borderId="110" xfId="0" applyFont="1" applyFill="1" applyBorder="1" applyAlignment="1">
      <alignment horizontal="center" vertical="center"/>
    </xf>
    <xf numFmtId="0" fontId="6" fillId="3" borderId="92" xfId="0" applyFont="1" applyFill="1" applyBorder="1" applyAlignment="1">
      <alignment horizontal="center" vertical="center"/>
    </xf>
    <xf numFmtId="44" fontId="6" fillId="3" borderId="93" xfId="1" applyFont="1" applyFill="1" applyBorder="1" applyAlignment="1">
      <alignment horizontal="center" vertical="center"/>
    </xf>
    <xf numFmtId="14" fontId="9" fillId="0" borderId="28" xfId="0" applyNumberFormat="1" applyFont="1" applyBorder="1" applyAlignment="1" applyProtection="1">
      <alignment horizontal="center"/>
      <protection locked="0"/>
    </xf>
    <xf numFmtId="44" fontId="9" fillId="0" borderId="26" xfId="1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111" xfId="0" applyFont="1" applyBorder="1" applyAlignment="1" applyProtection="1">
      <alignment horizontal="center"/>
      <protection locked="0"/>
    </xf>
    <xf numFmtId="0" fontId="9" fillId="0" borderId="112" xfId="0" applyFont="1" applyBorder="1" applyAlignment="1" applyProtection="1">
      <alignment horizontal="center"/>
      <protection locked="0"/>
    </xf>
    <xf numFmtId="44" fontId="9" fillId="0" borderId="113" xfId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15" xfId="0" applyFont="1" applyBorder="1" applyAlignment="1" applyProtection="1">
      <alignment horizontal="center" vertical="center"/>
      <protection locked="0"/>
    </xf>
    <xf numFmtId="0" fontId="9" fillId="0" borderId="116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18" xfId="0" applyFont="1" applyBorder="1" applyAlignment="1" applyProtection="1">
      <alignment horizontal="center" vertical="center"/>
      <protection locked="0"/>
    </xf>
    <xf numFmtId="0" fontId="9" fillId="0" borderId="119" xfId="0" applyFont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3" fillId="0" borderId="6" xfId="0" applyFont="1" applyBorder="1" applyAlignment="1" applyProtection="1">
      <alignment vertical="center" wrapText="1"/>
      <protection locked="0"/>
    </xf>
    <xf numFmtId="0" fontId="6" fillId="2" borderId="8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3" fillId="0" borderId="120" xfId="0" applyFont="1" applyBorder="1" applyAlignment="1" applyProtection="1">
      <alignment horizontal="left" vertical="center"/>
      <protection locked="0"/>
    </xf>
    <xf numFmtId="0" fontId="6" fillId="2" borderId="120" xfId="0" applyFont="1" applyFill="1" applyBorder="1" applyAlignment="1">
      <alignment vertical="center"/>
    </xf>
    <xf numFmtId="14" fontId="3" fillId="0" borderId="12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21" xfId="0" applyBorder="1" applyAlignment="1">
      <alignment vertical="center"/>
    </xf>
    <xf numFmtId="0" fontId="6" fillId="2" borderId="28" xfId="0" applyFont="1" applyFill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6" fillId="2" borderId="122" xfId="0" applyFont="1" applyFill="1" applyBorder="1" applyAlignment="1">
      <alignment horizontal="left" vertical="center"/>
    </xf>
    <xf numFmtId="44" fontId="9" fillId="0" borderId="0" xfId="0" applyNumberFormat="1" applyFont="1" applyAlignment="1" applyProtection="1">
      <alignment horizontal="center" vertical="center"/>
      <protection locked="0"/>
    </xf>
    <xf numFmtId="44" fontId="3" fillId="0" borderId="0" xfId="0" applyNumberFormat="1" applyFont="1" applyAlignment="1" applyProtection="1">
      <alignment horizontal="center" vertical="center"/>
      <protection locked="0"/>
    </xf>
    <xf numFmtId="0" fontId="9" fillId="5" borderId="57" xfId="0" applyFont="1" applyFill="1" applyBorder="1" applyAlignment="1" applyProtection="1">
      <alignment horizontal="center" vertical="center"/>
      <protection locked="0"/>
    </xf>
    <xf numFmtId="0" fontId="9" fillId="5" borderId="58" xfId="0" applyFont="1" applyFill="1" applyBorder="1" applyAlignment="1" applyProtection="1">
      <alignment horizontal="center" vertical="center"/>
      <protection locked="0"/>
    </xf>
    <xf numFmtId="0" fontId="9" fillId="5" borderId="64" xfId="0" applyFont="1" applyFill="1" applyBorder="1" applyAlignment="1" applyProtection="1">
      <alignment horizontal="center" vertical="center"/>
      <protection locked="0"/>
    </xf>
    <xf numFmtId="49" fontId="9" fillId="5" borderId="63" xfId="0" applyNumberFormat="1" applyFont="1" applyFill="1" applyBorder="1" applyAlignment="1" applyProtection="1">
      <alignment horizontal="left" vertical="center"/>
      <protection locked="0"/>
    </xf>
    <xf numFmtId="0" fontId="9" fillId="5" borderId="100" xfId="0" applyFont="1" applyFill="1" applyBorder="1" applyAlignment="1" applyProtection="1">
      <alignment horizontal="center" vertical="center"/>
      <protection locked="0"/>
    </xf>
    <xf numFmtId="0" fontId="9" fillId="5" borderId="101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>
      <alignment horizontal="center" vertical="center"/>
    </xf>
    <xf numFmtId="0" fontId="9" fillId="5" borderId="117" xfId="0" applyFont="1" applyFill="1" applyBorder="1" applyAlignment="1" applyProtection="1">
      <alignment horizontal="center" vertical="center"/>
      <protection locked="0"/>
    </xf>
    <xf numFmtId="0" fontId="9" fillId="5" borderId="114" xfId="0" applyFont="1" applyFill="1" applyBorder="1" applyAlignment="1" applyProtection="1">
      <alignment horizontal="center" vertical="center"/>
      <protection locked="0"/>
    </xf>
    <xf numFmtId="0" fontId="9" fillId="5" borderId="60" xfId="0" applyFont="1" applyFill="1" applyBorder="1" applyAlignment="1" applyProtection="1">
      <alignment horizontal="center" vertical="center"/>
      <protection locked="0"/>
    </xf>
    <xf numFmtId="0" fontId="9" fillId="5" borderId="61" xfId="0" applyFont="1" applyFill="1" applyBorder="1" applyAlignment="1" applyProtection="1">
      <alignment horizontal="center" vertical="center"/>
      <protection locked="0"/>
    </xf>
    <xf numFmtId="0" fontId="9" fillId="5" borderId="65" xfId="0" applyFont="1" applyFill="1" applyBorder="1" applyAlignment="1" applyProtection="1">
      <alignment horizontal="center"/>
      <protection locked="0"/>
    </xf>
    <xf numFmtId="0" fontId="9" fillId="5" borderId="58" xfId="0" applyFont="1" applyFill="1" applyBorder="1" applyAlignment="1" applyProtection="1">
      <alignment horizontal="center"/>
      <protection locked="0"/>
    </xf>
    <xf numFmtId="0" fontId="9" fillId="5" borderId="62" xfId="0" applyFont="1" applyFill="1" applyBorder="1" applyAlignment="1" applyProtection="1">
      <alignment horizontal="center"/>
      <protection locked="0"/>
    </xf>
    <xf numFmtId="0" fontId="9" fillId="5" borderId="59" xfId="0" applyFont="1" applyFill="1" applyBorder="1" applyAlignment="1" applyProtection="1">
      <alignment horizontal="center"/>
      <protection locked="0"/>
    </xf>
    <xf numFmtId="0" fontId="9" fillId="5" borderId="37" xfId="0" applyFont="1" applyFill="1" applyBorder="1" applyAlignment="1" applyProtection="1">
      <alignment horizontal="center" vertical="center"/>
      <protection locked="0"/>
    </xf>
    <xf numFmtId="0" fontId="9" fillId="5" borderId="38" xfId="0" applyFont="1" applyFill="1" applyBorder="1" applyAlignment="1" applyProtection="1">
      <alignment horizontal="center" vertical="center"/>
      <protection locked="0"/>
    </xf>
    <xf numFmtId="0" fontId="9" fillId="5" borderId="66" xfId="0" applyFont="1" applyFill="1" applyBorder="1" applyAlignment="1" applyProtection="1">
      <alignment horizontal="center" vertical="center"/>
      <protection locked="0"/>
    </xf>
    <xf numFmtId="49" fontId="9" fillId="5" borderId="65" xfId="0" applyNumberFormat="1" applyFont="1" applyFill="1" applyBorder="1" applyProtection="1">
      <protection locked="0"/>
    </xf>
    <xf numFmtId="49" fontId="9" fillId="5" borderId="40" xfId="0" applyNumberFormat="1" applyFont="1" applyFill="1" applyBorder="1" applyAlignment="1" applyProtection="1">
      <alignment horizontal="left"/>
      <protection locked="0"/>
    </xf>
    <xf numFmtId="49" fontId="9" fillId="5" borderId="71" xfId="0" applyNumberFormat="1" applyFont="1" applyFill="1" applyBorder="1" applyAlignment="1" applyProtection="1">
      <alignment horizontal="left"/>
      <protection locked="0"/>
    </xf>
    <xf numFmtId="0" fontId="9" fillId="5" borderId="74" xfId="0" applyFont="1" applyFill="1" applyBorder="1" applyAlignment="1" applyProtection="1">
      <alignment horizontal="center" vertical="center"/>
      <protection locked="0"/>
    </xf>
    <xf numFmtId="0" fontId="9" fillId="5" borderId="41" xfId="0" applyFont="1" applyFill="1" applyBorder="1" applyAlignment="1" applyProtection="1">
      <alignment horizontal="center" vertical="center"/>
      <protection locked="0"/>
    </xf>
    <xf numFmtId="0" fontId="9" fillId="5" borderId="118" xfId="0" applyFont="1" applyFill="1" applyBorder="1" applyAlignment="1" applyProtection="1">
      <alignment horizontal="center" vertical="center"/>
      <protection locked="0"/>
    </xf>
    <xf numFmtId="0" fontId="9" fillId="5" borderId="115" xfId="0" applyFont="1" applyFill="1" applyBorder="1" applyAlignment="1" applyProtection="1">
      <alignment horizontal="center" vertical="center"/>
      <protection locked="0"/>
    </xf>
    <xf numFmtId="0" fontId="9" fillId="5" borderId="42" xfId="0" applyFont="1" applyFill="1" applyBorder="1" applyAlignment="1" applyProtection="1">
      <alignment horizontal="center" vertical="center"/>
      <protection locked="0"/>
    </xf>
    <xf numFmtId="0" fontId="9" fillId="5" borderId="38" xfId="0" applyFont="1" applyFill="1" applyBorder="1" applyAlignment="1" applyProtection="1">
      <alignment horizontal="center"/>
      <protection locked="0"/>
    </xf>
    <xf numFmtId="0" fontId="9" fillId="5" borderId="40" xfId="0" applyFont="1" applyFill="1" applyBorder="1" applyAlignment="1" applyProtection="1">
      <alignment horizontal="center"/>
      <protection locked="0"/>
    </xf>
    <xf numFmtId="0" fontId="9" fillId="5" borderId="39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center" vertical="center"/>
    </xf>
    <xf numFmtId="0" fontId="6" fillId="2" borderId="2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6" fillId="2" borderId="31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2" borderId="123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49" fontId="9" fillId="0" borderId="40" xfId="0" applyNumberFormat="1" applyFont="1" applyBorder="1" applyAlignment="1" applyProtection="1">
      <alignment horizontal="left"/>
      <protection locked="0"/>
    </xf>
    <xf numFmtId="49" fontId="9" fillId="0" borderId="71" xfId="0" applyNumberFormat="1" applyFont="1" applyBorder="1" applyAlignment="1" applyProtection="1">
      <alignment horizontal="left"/>
      <protection locked="0"/>
    </xf>
    <xf numFmtId="49" fontId="9" fillId="5" borderId="40" xfId="0" applyNumberFormat="1" applyFont="1" applyFill="1" applyBorder="1" applyAlignment="1" applyProtection="1">
      <alignment horizontal="left"/>
      <protection locked="0"/>
    </xf>
    <xf numFmtId="49" fontId="9" fillId="5" borderId="71" xfId="0" applyNumberFormat="1" applyFont="1" applyFill="1" applyBorder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14" fontId="9" fillId="0" borderId="92" xfId="0" applyNumberFormat="1" applyFont="1" applyBorder="1" applyAlignment="1">
      <alignment horizontal="center" vertical="center"/>
    </xf>
    <xf numFmtId="14" fontId="9" fillId="0" borderId="93" xfId="0" applyNumberFormat="1" applyFont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14" fontId="9" fillId="0" borderId="26" xfId="0" applyNumberFormat="1" applyFont="1" applyBorder="1" applyAlignment="1">
      <alignment horizontal="center" vertical="center"/>
    </xf>
    <xf numFmtId="9" fontId="9" fillId="0" borderId="56" xfId="2" applyFont="1" applyBorder="1" applyAlignment="1">
      <alignment horizontal="center" vertical="center"/>
    </xf>
    <xf numFmtId="9" fontId="9" fillId="0" borderId="94" xfId="2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3" borderId="92" xfId="0" applyFont="1" applyFill="1" applyBorder="1" applyAlignment="1">
      <alignment vertical="center"/>
    </xf>
    <xf numFmtId="0" fontId="13" fillId="3" borderId="92" xfId="0" applyFont="1" applyFill="1" applyBorder="1" applyAlignment="1">
      <alignment horizontal="left" vertical="center"/>
    </xf>
    <xf numFmtId="0" fontId="9" fillId="0" borderId="92" xfId="0" applyFont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9" fillId="5" borderId="58" xfId="0" applyFont="1" applyFill="1" applyBorder="1" applyAlignment="1" applyProtection="1">
      <alignment horizontal="left"/>
      <protection locked="0"/>
    </xf>
    <xf numFmtId="0" fontId="9" fillId="5" borderId="64" xfId="0" applyFont="1" applyFill="1" applyBorder="1" applyAlignment="1" applyProtection="1">
      <alignment horizontal="left"/>
      <protection locked="0"/>
    </xf>
    <xf numFmtId="9" fontId="9" fillId="0" borderId="31" xfId="0" applyNumberFormat="1" applyFont="1" applyBorder="1" applyAlignment="1" applyProtection="1">
      <alignment horizontal="center" vertical="center" wrapText="1"/>
      <protection locked="0"/>
    </xf>
    <xf numFmtId="9" fontId="9" fillId="0" borderId="30" xfId="0" applyNumberFormat="1" applyFont="1" applyBorder="1" applyAlignment="1" applyProtection="1">
      <alignment horizontal="center" vertical="center" wrapText="1"/>
      <protection locked="0"/>
    </xf>
    <xf numFmtId="9" fontId="9" fillId="0" borderId="99" xfId="0" applyNumberFormat="1" applyFont="1" applyBorder="1" applyAlignment="1" applyProtection="1">
      <alignment horizontal="center" vertical="center" wrapText="1"/>
      <protection locked="0"/>
    </xf>
    <xf numFmtId="49" fontId="9" fillId="0" borderId="72" xfId="0" applyNumberFormat="1" applyFont="1" applyBorder="1" applyAlignment="1" applyProtection="1">
      <alignment horizontal="left"/>
      <protection locked="0"/>
    </xf>
    <xf numFmtId="49" fontId="9" fillId="0" borderId="73" xfId="0" applyNumberFormat="1" applyFont="1" applyBorder="1" applyAlignment="1" applyProtection="1">
      <alignment horizontal="left"/>
      <protection locked="0"/>
    </xf>
    <xf numFmtId="0" fontId="9" fillId="0" borderId="49" xfId="0" applyFont="1" applyBorder="1" applyAlignment="1" applyProtection="1">
      <alignment horizontal="center" vertical="center" textRotation="90"/>
      <protection locked="0"/>
    </xf>
    <xf numFmtId="0" fontId="9" fillId="0" borderId="54" xfId="0" applyFont="1" applyBorder="1" applyAlignment="1" applyProtection="1">
      <alignment horizontal="center" vertical="center" textRotation="90"/>
      <protection locked="0"/>
    </xf>
    <xf numFmtId="0" fontId="9" fillId="0" borderId="50" xfId="0" applyFont="1" applyBorder="1" applyAlignment="1" applyProtection="1">
      <alignment horizontal="center" vertical="center" textRotation="90"/>
      <protection locked="0"/>
    </xf>
    <xf numFmtId="0" fontId="9" fillId="0" borderId="53" xfId="0" applyFont="1" applyBorder="1" applyAlignment="1" applyProtection="1">
      <alignment horizontal="center" vertical="center" textRotation="90"/>
      <protection locked="0"/>
    </xf>
    <xf numFmtId="0" fontId="9" fillId="0" borderId="83" xfId="0" applyFont="1" applyBorder="1" applyAlignment="1" applyProtection="1">
      <alignment horizontal="center" vertical="center" textRotation="90"/>
      <protection locked="0"/>
    </xf>
    <xf numFmtId="0" fontId="9" fillId="0" borderId="82" xfId="0" applyFont="1" applyBorder="1" applyAlignment="1" applyProtection="1">
      <alignment horizontal="center" vertical="center" textRotation="90"/>
      <protection locked="0"/>
    </xf>
    <xf numFmtId="164" fontId="9" fillId="0" borderId="0" xfId="0" applyNumberFormat="1" applyFont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9" fillId="0" borderId="78" xfId="0" applyFont="1" applyBorder="1" applyAlignment="1" applyProtection="1">
      <alignment horizontal="center" vertical="center" textRotation="90"/>
      <protection locked="0"/>
    </xf>
    <xf numFmtId="0" fontId="9" fillId="0" borderId="81" xfId="0" applyFont="1" applyBorder="1" applyAlignment="1" applyProtection="1">
      <alignment horizontal="center" vertical="center" textRotation="90"/>
      <protection locked="0"/>
    </xf>
    <xf numFmtId="0" fontId="13" fillId="3" borderId="30" xfId="0" applyFont="1" applyFill="1" applyBorder="1" applyAlignment="1">
      <alignment horizontal="center" vertical="center" wrapText="1"/>
    </xf>
    <xf numFmtId="164" fontId="13" fillId="3" borderId="31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30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99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20" xfId="0" applyFont="1" applyFill="1" applyBorder="1" applyAlignment="1">
      <alignment vertical="center"/>
    </xf>
    <xf numFmtId="0" fontId="13" fillId="3" borderId="22" xfId="0" applyFont="1" applyFill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77" xfId="0" applyFont="1" applyBorder="1" applyAlignment="1" applyProtection="1">
      <alignment horizontal="center" vertical="center" textRotation="90"/>
      <protection locked="0"/>
    </xf>
    <xf numFmtId="0" fontId="9" fillId="0" borderId="79" xfId="0" applyFont="1" applyBorder="1" applyAlignment="1" applyProtection="1">
      <alignment horizontal="center" vertical="center" textRotation="90"/>
      <protection locked="0"/>
    </xf>
    <xf numFmtId="0" fontId="9" fillId="0" borderId="80" xfId="0" applyFont="1" applyBorder="1" applyAlignment="1" applyProtection="1">
      <alignment horizontal="center" vertical="center" textRotation="90"/>
      <protection locked="0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 applyProtection="1">
      <alignment horizontal="center" vertical="center" wrapText="1"/>
      <protection locked="0"/>
    </xf>
    <xf numFmtId="0" fontId="13" fillId="3" borderId="30" xfId="0" applyFont="1" applyFill="1" applyBorder="1" applyAlignment="1" applyProtection="1">
      <alignment horizontal="center" vertical="center" wrapText="1"/>
      <protection locked="0"/>
    </xf>
    <xf numFmtId="0" fontId="13" fillId="3" borderId="99" xfId="0" applyFont="1" applyFill="1" applyBorder="1" applyAlignment="1" applyProtection="1">
      <alignment horizontal="center" vertical="center" wrapText="1"/>
      <protection locked="0"/>
    </xf>
    <xf numFmtId="0" fontId="13" fillId="3" borderId="56" xfId="0" applyFont="1" applyFill="1" applyBorder="1" applyAlignment="1">
      <alignment horizontal="left" vertical="center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9" fillId="0" borderId="97" xfId="0" applyFont="1" applyBorder="1" applyAlignment="1" applyProtection="1">
      <alignment horizontal="center" vertical="center" textRotation="90"/>
      <protection locked="0"/>
    </xf>
    <xf numFmtId="0" fontId="9" fillId="0" borderId="51" xfId="0" applyFont="1" applyBorder="1" applyAlignment="1" applyProtection="1">
      <alignment horizontal="center" vertical="center" textRotation="90"/>
      <protection locked="0"/>
    </xf>
    <xf numFmtId="0" fontId="9" fillId="0" borderId="98" xfId="0" applyFont="1" applyBorder="1" applyAlignment="1" applyProtection="1">
      <alignment horizontal="center" vertical="center" textRotation="90"/>
      <protection locked="0"/>
    </xf>
    <xf numFmtId="44" fontId="15" fillId="0" borderId="10" xfId="0" applyNumberFormat="1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164" fontId="8" fillId="0" borderId="0" xfId="1" applyNumberFormat="1" applyFont="1" applyBorder="1" applyAlignment="1" applyProtection="1">
      <alignment vertical="center"/>
    </xf>
    <xf numFmtId="164" fontId="8" fillId="0" borderId="1" xfId="1" applyNumberFormat="1" applyFont="1" applyBorder="1" applyAlignment="1" applyProtection="1">
      <alignment vertical="center"/>
    </xf>
    <xf numFmtId="0" fontId="9" fillId="0" borderId="108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109" xfId="0" applyFont="1" applyBorder="1" applyAlignment="1">
      <alignment horizontal="left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 applyProtection="1">
      <alignment horizontal="center"/>
      <protection locked="0"/>
    </xf>
    <xf numFmtId="49" fontId="9" fillId="0" borderId="10" xfId="0" applyNumberFormat="1" applyFont="1" applyBorder="1" applyAlignment="1" applyProtection="1">
      <alignment horizontal="center"/>
      <protection locked="0"/>
    </xf>
    <xf numFmtId="49" fontId="9" fillId="0" borderId="23" xfId="0" applyNumberFormat="1" applyFont="1" applyBorder="1" applyAlignment="1" applyProtection="1">
      <alignment horizontal="center"/>
      <protection locked="0"/>
    </xf>
    <xf numFmtId="49" fontId="9" fillId="0" borderId="7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9" fillId="0" borderId="6" xfId="0" applyNumberFormat="1" applyFont="1" applyBorder="1" applyAlignment="1" applyProtection="1">
      <alignment horizontal="center"/>
      <protection locked="0"/>
    </xf>
    <xf numFmtId="49" fontId="9" fillId="0" borderId="8" xfId="0" applyNumberFormat="1" applyFont="1" applyBorder="1" applyAlignment="1" applyProtection="1">
      <alignment horizontal="center"/>
      <protection locked="0"/>
    </xf>
    <xf numFmtId="49" fontId="9" fillId="0" borderId="4" xfId="0" applyNumberFormat="1" applyFont="1" applyBorder="1" applyAlignment="1" applyProtection="1">
      <alignment horizontal="center"/>
      <protection locked="0"/>
    </xf>
    <xf numFmtId="49" fontId="9" fillId="0" borderId="24" xfId="0" applyNumberFormat="1" applyFont="1" applyBorder="1" applyAlignment="1" applyProtection="1">
      <alignment horizontal="center"/>
      <protection locked="0"/>
    </xf>
    <xf numFmtId="49" fontId="9" fillId="3" borderId="84" xfId="0" applyNumberFormat="1" applyFont="1" applyFill="1" applyBorder="1" applyAlignment="1" applyProtection="1">
      <alignment horizontal="center"/>
      <protection locked="0"/>
    </xf>
    <xf numFmtId="49" fontId="9" fillId="3" borderId="85" xfId="0" applyNumberFormat="1" applyFont="1" applyFill="1" applyBorder="1" applyAlignment="1" applyProtection="1">
      <alignment horizontal="center"/>
      <protection locked="0"/>
    </xf>
    <xf numFmtId="49" fontId="9" fillId="3" borderId="86" xfId="0" applyNumberFormat="1" applyFont="1" applyFill="1" applyBorder="1" applyAlignment="1" applyProtection="1">
      <alignment horizontal="center"/>
      <protection locked="0"/>
    </xf>
    <xf numFmtId="49" fontId="9" fillId="3" borderId="87" xfId="0" applyNumberFormat="1" applyFont="1" applyFill="1" applyBorder="1" applyAlignment="1" applyProtection="1">
      <alignment horizontal="center"/>
      <protection locked="0"/>
    </xf>
    <xf numFmtId="49" fontId="9" fillId="3" borderId="52" xfId="0" applyNumberFormat="1" applyFont="1" applyFill="1" applyBorder="1" applyAlignment="1" applyProtection="1">
      <alignment horizontal="center"/>
      <protection locked="0"/>
    </xf>
    <xf numFmtId="49" fontId="9" fillId="3" borderId="88" xfId="0" applyNumberFormat="1" applyFont="1" applyFill="1" applyBorder="1" applyAlignment="1" applyProtection="1">
      <alignment horizontal="center"/>
      <protection locked="0"/>
    </xf>
    <xf numFmtId="49" fontId="9" fillId="3" borderId="89" xfId="0" applyNumberFormat="1" applyFont="1" applyFill="1" applyBorder="1" applyAlignment="1" applyProtection="1">
      <alignment horizontal="center"/>
      <protection locked="0"/>
    </xf>
    <xf numFmtId="49" fontId="9" fillId="3" borderId="90" xfId="0" applyNumberFormat="1" applyFont="1" applyFill="1" applyBorder="1" applyAlignment="1" applyProtection="1">
      <alignment horizontal="center"/>
      <protection locked="0"/>
    </xf>
    <xf numFmtId="49" fontId="9" fillId="3" borderId="9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44A9BA"/>
      <color rgb="FF1F4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5607975504815E-2"/>
          <c:y val="1.0576258012579547E-2"/>
          <c:w val="0.85148608017448624"/>
          <c:h val="0.511386900527057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1F4F57"/>
            </a:solidFill>
            <a:ln>
              <a:noFill/>
            </a:ln>
            <a:effectLst/>
          </c:spPr>
          <c:invertIfNegative val="0"/>
          <c:val>
            <c:numRef>
              <c:f>'Project Plan'!$AA$27</c:f>
              <c:numCache>
                <c:formatCode>_("€"* #,##0.00_);_("€"* \(#,##0.00\);_("€"* "-"??_);_(@_)</c:formatCode>
                <c:ptCount val="1"/>
                <c:pt idx="0">
                  <c:v>31600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A-4DD7-9505-8B58AF335DED}"/>
            </c:ext>
          </c:extLst>
        </c:ser>
        <c:ser>
          <c:idx val="1"/>
          <c:order val="1"/>
          <c:spPr>
            <a:solidFill>
              <a:srgbClr val="44A9BA"/>
            </a:solidFill>
            <a:ln>
              <a:noFill/>
            </a:ln>
            <a:effectLst/>
          </c:spPr>
          <c:invertIfNegative val="0"/>
          <c:val>
            <c:numRef>
              <c:f>'Project Plan'!$AA$28</c:f>
              <c:numCache>
                <c:formatCode>#,##0.00\ "€"</c:formatCode>
                <c:ptCount val="1"/>
                <c:pt idx="0">
                  <c:v>29600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0A-4DD7-9505-8B58AF335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2206239"/>
        <c:axId val="814977471"/>
      </c:barChart>
      <c:catAx>
        <c:axId val="722206239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814977471"/>
        <c:crosses val="autoZero"/>
        <c:auto val="1"/>
        <c:lblAlgn val="ctr"/>
        <c:lblOffset val="100"/>
        <c:noMultiLvlLbl val="0"/>
      </c:catAx>
      <c:valAx>
        <c:axId val="814977471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220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79374</xdr:rowOff>
    </xdr:from>
    <xdr:to>
      <xdr:col>0</xdr:col>
      <xdr:colOff>1153272</xdr:colOff>
      <xdr:row>0</xdr:row>
      <xdr:rowOff>466628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B2688A92-EF4E-CF9D-5F35-348E97924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79374"/>
          <a:ext cx="994522" cy="387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23</xdr:row>
      <xdr:rowOff>45244</xdr:rowOff>
    </xdr:from>
    <xdr:to>
      <xdr:col>7</xdr:col>
      <xdr:colOff>1200476</xdr:colOff>
      <xdr:row>24</xdr:row>
      <xdr:rowOff>51089</xdr:rowOff>
    </xdr:to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27C7D5BD-1067-4268-BF4D-A8C99A36733D}"/>
            </a:ext>
          </a:extLst>
        </xdr:cNvPr>
        <xdr:cNvSpPr txBox="1"/>
      </xdr:nvSpPr>
      <xdr:spPr>
        <a:xfrm>
          <a:off x="1724025" y="4255294"/>
          <a:ext cx="1390976" cy="291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>
              <a:solidFill>
                <a:schemeClr val="bg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Aufgabenpakete</a:t>
          </a:r>
        </a:p>
      </xdr:txBody>
    </xdr:sp>
    <xdr:clientData/>
  </xdr:twoCellAnchor>
  <xdr:twoCellAnchor>
    <xdr:from>
      <xdr:col>6</xdr:col>
      <xdr:colOff>218425</xdr:colOff>
      <xdr:row>27</xdr:row>
      <xdr:rowOff>51306</xdr:rowOff>
    </xdr:from>
    <xdr:to>
      <xdr:col>7</xdr:col>
      <xdr:colOff>1303194</xdr:colOff>
      <xdr:row>28</xdr:row>
      <xdr:rowOff>146556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B806B2A0-6A92-40AF-A235-D64D34A9F510}"/>
            </a:ext>
          </a:extLst>
        </xdr:cNvPr>
        <xdr:cNvSpPr txBox="1"/>
      </xdr:nvSpPr>
      <xdr:spPr>
        <a:xfrm>
          <a:off x="1609075" y="5299581"/>
          <a:ext cx="160864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>
              <a:solidFill>
                <a:schemeClr val="bg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Report &amp; Ausblick</a:t>
          </a:r>
        </a:p>
      </xdr:txBody>
    </xdr:sp>
    <xdr:clientData/>
  </xdr:twoCellAnchor>
  <xdr:twoCellAnchor>
    <xdr:from>
      <xdr:col>7</xdr:col>
      <xdr:colOff>1218334</xdr:colOff>
      <xdr:row>25</xdr:row>
      <xdr:rowOff>271461</xdr:rowOff>
    </xdr:from>
    <xdr:to>
      <xdr:col>7</xdr:col>
      <xdr:colOff>1895475</xdr:colOff>
      <xdr:row>27</xdr:row>
      <xdr:rowOff>55850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60274D61-05C1-4BE7-8158-58939DC79DE9}"/>
            </a:ext>
          </a:extLst>
        </xdr:cNvPr>
        <xdr:cNvSpPr txBox="1"/>
      </xdr:nvSpPr>
      <xdr:spPr>
        <a:xfrm>
          <a:off x="3285259" y="5053011"/>
          <a:ext cx="677141" cy="2511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>
              <a:solidFill>
                <a:schemeClr val="bg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Invest</a:t>
          </a:r>
        </a:p>
      </xdr:txBody>
    </xdr:sp>
    <xdr:clientData/>
  </xdr:twoCellAnchor>
  <xdr:twoCellAnchor>
    <xdr:from>
      <xdr:col>7</xdr:col>
      <xdr:colOff>1214006</xdr:colOff>
      <xdr:row>24</xdr:row>
      <xdr:rowOff>38099</xdr:rowOff>
    </xdr:from>
    <xdr:to>
      <xdr:col>7</xdr:col>
      <xdr:colOff>1857376</xdr:colOff>
      <xdr:row>24</xdr:row>
      <xdr:rowOff>272760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FDFC7C8B-4BF6-4AED-A4FA-B90F906DE0F8}"/>
            </a:ext>
          </a:extLst>
        </xdr:cNvPr>
        <xdr:cNvSpPr txBox="1"/>
      </xdr:nvSpPr>
      <xdr:spPr>
        <a:xfrm>
          <a:off x="3280931" y="4533899"/>
          <a:ext cx="643370" cy="234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>
              <a:solidFill>
                <a:schemeClr val="bg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Zeit</a:t>
          </a:r>
        </a:p>
      </xdr:txBody>
    </xdr:sp>
    <xdr:clientData/>
  </xdr:twoCellAnchor>
  <xdr:twoCellAnchor>
    <xdr:from>
      <xdr:col>5</xdr:col>
      <xdr:colOff>67975</xdr:colOff>
      <xdr:row>24</xdr:row>
      <xdr:rowOff>268083</xdr:rowOff>
    </xdr:from>
    <xdr:to>
      <xdr:col>6</xdr:col>
      <xdr:colOff>428626</xdr:colOff>
      <xdr:row>25</xdr:row>
      <xdr:rowOff>233446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1D822E54-E591-42CD-8C72-6D8CB1800FCC}"/>
            </a:ext>
          </a:extLst>
        </xdr:cNvPr>
        <xdr:cNvSpPr txBox="1"/>
      </xdr:nvSpPr>
      <xdr:spPr>
        <a:xfrm>
          <a:off x="1163350" y="4763883"/>
          <a:ext cx="655926" cy="251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>
              <a:solidFill>
                <a:schemeClr val="bg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Ziele</a:t>
          </a:r>
        </a:p>
      </xdr:txBody>
    </xdr:sp>
    <xdr:clientData/>
  </xdr:twoCellAnchor>
  <xdr:twoCellAnchor>
    <xdr:from>
      <xdr:col>7</xdr:col>
      <xdr:colOff>803757</xdr:colOff>
      <xdr:row>25</xdr:row>
      <xdr:rowOff>106157</xdr:rowOff>
    </xdr:from>
    <xdr:to>
      <xdr:col>7</xdr:col>
      <xdr:colOff>1924050</xdr:colOff>
      <xdr:row>25</xdr:row>
      <xdr:rowOff>276225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A5C0C7FF-3F0F-40AC-B428-8D5D5B077B26}"/>
            </a:ext>
          </a:extLst>
        </xdr:cNvPr>
        <xdr:cNvCxnSpPr>
          <a:stCxn id="37" idx="6"/>
        </xdr:cNvCxnSpPr>
      </xdr:nvCxnSpPr>
      <xdr:spPr>
        <a:xfrm>
          <a:off x="2870682" y="4887707"/>
          <a:ext cx="1120293" cy="17006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227757</xdr:colOff>
      <xdr:row>24</xdr:row>
      <xdr:rowOff>103907</xdr:rowOff>
    </xdr:from>
    <xdr:to>
      <xdr:col>7</xdr:col>
      <xdr:colOff>803757</xdr:colOff>
      <xdr:row>26</xdr:row>
      <xdr:rowOff>108407</xdr:rowOff>
    </xdr:to>
    <xdr:grpSp>
      <xdr:nvGrpSpPr>
        <xdr:cNvPr id="36" name="Gruppieren 35">
          <a:extLst>
            <a:ext uri="{FF2B5EF4-FFF2-40B4-BE49-F238E27FC236}">
              <a16:creationId xmlns:a16="http://schemas.microsoft.com/office/drawing/2014/main" id="{308C9CBC-4DA0-4E4C-8B03-EB296F917ED3}"/>
            </a:ext>
          </a:extLst>
        </xdr:cNvPr>
        <xdr:cNvGrpSpPr>
          <a:grpSpLocks/>
        </xdr:cNvGrpSpPr>
      </xdr:nvGrpSpPr>
      <xdr:grpSpPr>
        <a:xfrm>
          <a:off x="1916280" y="4632612"/>
          <a:ext cx="576000" cy="576000"/>
          <a:chOff x="2811305" y="5199231"/>
          <a:chExt cx="432048" cy="433363"/>
        </a:xfrm>
      </xdr:grpSpPr>
      <xdr:sp macro="" textlink="">
        <xdr:nvSpPr>
          <xdr:cNvPr id="37" name="Ellipse 36">
            <a:extLst>
              <a:ext uri="{FF2B5EF4-FFF2-40B4-BE49-F238E27FC236}">
                <a16:creationId xmlns:a16="http://schemas.microsoft.com/office/drawing/2014/main" id="{444F20FC-73F6-5DD4-8AFA-2F335B977D6D}"/>
              </a:ext>
            </a:extLst>
          </xdr:cNvPr>
          <xdr:cNvSpPr/>
        </xdr:nvSpPr>
        <xdr:spPr>
          <a:xfrm>
            <a:off x="2811305" y="5199231"/>
            <a:ext cx="432048" cy="433363"/>
          </a:xfrm>
          <a:prstGeom prst="ellipse">
            <a:avLst/>
          </a:prstGeom>
          <a:solidFill>
            <a:srgbClr val="44A9BA"/>
          </a:solidFill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/>
          </a:p>
        </xdr:txBody>
      </xdr:sp>
      <xdr:pic>
        <xdr:nvPicPr>
          <xdr:cNvPr id="38" name="Grafik 37">
            <a:extLst>
              <a:ext uri="{FF2B5EF4-FFF2-40B4-BE49-F238E27FC236}">
                <a16:creationId xmlns:a16="http://schemas.microsoft.com/office/drawing/2014/main" id="{B9617A08-C3EC-D625-0200-F1583EE0843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47329" y="5234786"/>
            <a:ext cx="360000" cy="362265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52754</xdr:colOff>
      <xdr:row>26</xdr:row>
      <xdr:rowOff>53486</xdr:rowOff>
    </xdr:from>
    <xdr:to>
      <xdr:col>23</xdr:col>
      <xdr:colOff>104775</xdr:colOff>
      <xdr:row>28</xdr:row>
      <xdr:rowOff>123825</xdr:rowOff>
    </xdr:to>
    <xdr:graphicFrame macro="">
      <xdr:nvGraphicFramePr>
        <xdr:cNvPr id="40" name="Diagramm 39">
          <a:extLst>
            <a:ext uri="{FF2B5EF4-FFF2-40B4-BE49-F238E27FC236}">
              <a16:creationId xmlns:a16="http://schemas.microsoft.com/office/drawing/2014/main" id="{7E92F8F9-5101-4519-9229-E73CA2611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34636</xdr:colOff>
      <xdr:row>0</xdr:row>
      <xdr:rowOff>138546</xdr:rowOff>
    </xdr:from>
    <xdr:to>
      <xdr:col>4</xdr:col>
      <xdr:colOff>91813</xdr:colOff>
      <xdr:row>2</xdr:row>
      <xdr:rowOff>14913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F579C1C9-0EB8-4E93-A62F-6F550C8A1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" y="138546"/>
          <a:ext cx="749904" cy="292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42022</xdr:colOff>
      <xdr:row>0</xdr:row>
      <xdr:rowOff>434879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A41FC99-7733-44C9-9153-2A3B3E83F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994522" cy="387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B54D-D587-446D-9E57-E10E7E4EB3BA}">
  <dimension ref="A1:H16"/>
  <sheetViews>
    <sheetView tabSelected="1" zoomScale="96" zoomScaleNormal="96" zoomScaleSheetLayoutView="110" workbookViewId="0">
      <selection activeCell="J9" sqref="J9"/>
    </sheetView>
  </sheetViews>
  <sheetFormatPr baseColWidth="10" defaultRowHeight="15" x14ac:dyDescent="0.25"/>
  <cols>
    <col min="1" max="1" width="21.5703125" customWidth="1"/>
    <col min="2" max="2" width="23.140625" customWidth="1"/>
    <col min="3" max="3" width="15.42578125" customWidth="1"/>
    <col min="4" max="4" width="5.28515625" customWidth="1"/>
    <col min="5" max="5" width="14" customWidth="1"/>
    <col min="6" max="6" width="24.42578125" customWidth="1"/>
    <col min="7" max="7" width="15.7109375" customWidth="1"/>
    <col min="8" max="8" width="11.42578125" customWidth="1"/>
  </cols>
  <sheetData>
    <row r="1" spans="1:8" ht="41.25" customHeight="1" x14ac:dyDescent="0.25">
      <c r="A1" s="148" t="s">
        <v>0</v>
      </c>
      <c r="B1" s="149"/>
      <c r="C1" s="149"/>
      <c r="D1" s="149"/>
      <c r="E1" s="149"/>
      <c r="F1" s="149"/>
      <c r="G1" s="149"/>
      <c r="H1" s="150"/>
    </row>
    <row r="2" spans="1:8" s="2" customFormat="1" ht="21.75" customHeight="1" x14ac:dyDescent="0.25">
      <c r="A2" s="103" t="s">
        <v>12</v>
      </c>
      <c r="B2" s="74" t="s">
        <v>86</v>
      </c>
      <c r="C2" s="74"/>
      <c r="D2" s="102"/>
      <c r="E2" s="102"/>
      <c r="F2" s="102"/>
      <c r="G2" s="102"/>
      <c r="H2" s="104"/>
    </row>
    <row r="3" spans="1:8" s="2" customFormat="1" ht="21.75" customHeight="1" x14ac:dyDescent="0.25">
      <c r="A3" s="105" t="s">
        <v>13</v>
      </c>
      <c r="B3" s="101" t="s">
        <v>69</v>
      </c>
      <c r="C3" s="94"/>
      <c r="D3" s="95" t="s">
        <v>22</v>
      </c>
      <c r="E3" s="96"/>
      <c r="F3" s="97" t="s">
        <v>64</v>
      </c>
      <c r="G3" s="98" t="s">
        <v>24</v>
      </c>
      <c r="H3" s="99">
        <v>45047</v>
      </c>
    </row>
    <row r="4" spans="1:8" s="2" customFormat="1" ht="21.75" customHeight="1" x14ac:dyDescent="0.25">
      <c r="A4" s="103" t="s">
        <v>14</v>
      </c>
      <c r="B4" s="71" t="s">
        <v>71</v>
      </c>
      <c r="C4" s="71"/>
      <c r="D4" s="92" t="s">
        <v>23</v>
      </c>
      <c r="E4" s="93"/>
      <c r="F4" s="7" t="s">
        <v>70</v>
      </c>
      <c r="G4" s="4" t="s">
        <v>25</v>
      </c>
      <c r="H4" s="6">
        <v>45156</v>
      </c>
    </row>
    <row r="5" spans="1:8" s="2" customFormat="1" ht="21.75" customHeight="1" x14ac:dyDescent="0.25">
      <c r="A5" s="103" t="s">
        <v>15</v>
      </c>
      <c r="B5" s="69" t="s">
        <v>72</v>
      </c>
      <c r="C5" s="69"/>
      <c r="D5" s="69"/>
      <c r="E5" s="69"/>
      <c r="F5" s="69"/>
      <c r="G5" s="69"/>
      <c r="H5" s="70"/>
    </row>
    <row r="6" spans="1:8" s="2" customFormat="1" ht="21.75" customHeight="1" x14ac:dyDescent="0.25">
      <c r="A6" s="138" t="s">
        <v>16</v>
      </c>
      <c r="B6" s="139"/>
      <c r="C6" s="139"/>
      <c r="D6" s="139" t="s">
        <v>21</v>
      </c>
      <c r="E6" s="139"/>
      <c r="F6" s="139"/>
      <c r="G6" s="139"/>
      <c r="H6" s="140"/>
    </row>
    <row r="7" spans="1:8" x14ac:dyDescent="0.25">
      <c r="A7" s="151" t="s">
        <v>78</v>
      </c>
      <c r="B7" s="152"/>
      <c r="C7" s="152"/>
      <c r="D7" s="141" t="s">
        <v>79</v>
      </c>
      <c r="E7" s="142"/>
      <c r="F7" s="142"/>
      <c r="G7" s="142"/>
      <c r="H7" s="143"/>
    </row>
    <row r="8" spans="1:8" ht="15.75" customHeight="1" x14ac:dyDescent="0.25">
      <c r="A8" s="151"/>
      <c r="B8" s="152"/>
      <c r="C8" s="152"/>
      <c r="D8" s="144"/>
      <c r="E8" s="142"/>
      <c r="F8" s="142"/>
      <c r="G8" s="142"/>
      <c r="H8" s="143"/>
    </row>
    <row r="9" spans="1:8" ht="144.75" customHeight="1" x14ac:dyDescent="0.25">
      <c r="A9" s="153"/>
      <c r="B9" s="154"/>
      <c r="C9" s="154"/>
      <c r="D9" s="145"/>
      <c r="E9" s="146"/>
      <c r="F9" s="146"/>
      <c r="G9" s="146"/>
      <c r="H9" s="147"/>
    </row>
    <row r="10" spans="1:8" s="2" customFormat="1" ht="21.75" customHeight="1" x14ac:dyDescent="0.25">
      <c r="A10" s="166" t="s">
        <v>63</v>
      </c>
      <c r="B10" s="167"/>
      <c r="C10" s="167"/>
      <c r="D10" s="168" t="s">
        <v>20</v>
      </c>
      <c r="E10" s="167"/>
      <c r="F10" s="167"/>
      <c r="G10" s="167"/>
      <c r="H10" s="169"/>
    </row>
    <row r="11" spans="1:8" ht="19.5" customHeight="1" x14ac:dyDescent="0.25">
      <c r="A11" s="164" t="s">
        <v>26</v>
      </c>
      <c r="B11" s="165"/>
      <c r="C11" s="106">
        <f>120*80</f>
        <v>9600</v>
      </c>
      <c r="D11" s="5" t="s">
        <v>7</v>
      </c>
      <c r="E11" s="100" t="s">
        <v>74</v>
      </c>
      <c r="F11" s="100"/>
      <c r="G11" s="100"/>
      <c r="H11" s="73"/>
    </row>
    <row r="12" spans="1:8" ht="19.5" customHeight="1" x14ac:dyDescent="0.25">
      <c r="A12" s="164" t="s">
        <v>27</v>
      </c>
      <c r="B12" s="165"/>
      <c r="C12" s="107">
        <v>5000</v>
      </c>
      <c r="D12" s="5" t="s">
        <v>8</v>
      </c>
      <c r="E12" s="100" t="s">
        <v>73</v>
      </c>
      <c r="F12" s="100"/>
      <c r="G12" s="100"/>
      <c r="H12" s="73"/>
    </row>
    <row r="13" spans="1:8" ht="19.5" customHeight="1" x14ac:dyDescent="0.25">
      <c r="A13" s="164" t="s">
        <v>28</v>
      </c>
      <c r="B13" s="165"/>
      <c r="C13" s="8">
        <v>15000</v>
      </c>
      <c r="D13" s="5" t="s">
        <v>9</v>
      </c>
      <c r="E13" s="100" t="s">
        <v>75</v>
      </c>
      <c r="F13" s="100"/>
      <c r="G13" s="100"/>
      <c r="H13" s="73"/>
    </row>
    <row r="14" spans="1:8" ht="19.5" customHeight="1" thickBot="1" x14ac:dyDescent="0.3">
      <c r="A14" s="160" t="s">
        <v>29</v>
      </c>
      <c r="B14" s="161"/>
      <c r="C14" s="9">
        <v>2000</v>
      </c>
      <c r="D14" s="5" t="s">
        <v>10</v>
      </c>
      <c r="E14" s="100" t="s">
        <v>76</v>
      </c>
      <c r="F14" s="100"/>
      <c r="G14" s="100"/>
      <c r="H14" s="73"/>
    </row>
    <row r="15" spans="1:8" ht="19.5" customHeight="1" thickTop="1" x14ac:dyDescent="0.25">
      <c r="A15" s="162" t="s">
        <v>17</v>
      </c>
      <c r="B15" s="163"/>
      <c r="C15" s="3">
        <f>SUM(C11:C14)</f>
        <v>31600</v>
      </c>
      <c r="D15" s="5" t="s">
        <v>11</v>
      </c>
      <c r="E15" s="100" t="s">
        <v>77</v>
      </c>
      <c r="F15" s="100"/>
      <c r="G15" s="100"/>
      <c r="H15" s="73"/>
    </row>
    <row r="16" spans="1:8" ht="21.75" customHeight="1" thickBot="1" x14ac:dyDescent="0.3">
      <c r="A16" s="159" t="s">
        <v>19</v>
      </c>
      <c r="B16" s="156"/>
      <c r="C16" s="10">
        <v>45041</v>
      </c>
      <c r="D16" s="155" t="s">
        <v>18</v>
      </c>
      <c r="E16" s="156"/>
      <c r="F16" s="156"/>
      <c r="G16" s="157" t="s">
        <v>80</v>
      </c>
      <c r="H16" s="158"/>
    </row>
  </sheetData>
  <mergeCells count="15">
    <mergeCell ref="A12:B12"/>
    <mergeCell ref="A13:B13"/>
    <mergeCell ref="A10:C10"/>
    <mergeCell ref="D10:H10"/>
    <mergeCell ref="A11:B11"/>
    <mergeCell ref="D16:F16"/>
    <mergeCell ref="G16:H16"/>
    <mergeCell ref="A16:B16"/>
    <mergeCell ref="A14:B14"/>
    <mergeCell ref="A15:B15"/>
    <mergeCell ref="A6:C6"/>
    <mergeCell ref="D6:H6"/>
    <mergeCell ref="D7:H9"/>
    <mergeCell ref="A1:H1"/>
    <mergeCell ref="A7:C9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BBFD-AD13-4872-B06F-E393EC16D400}">
  <dimension ref="A1:AH30"/>
  <sheetViews>
    <sheetView zoomScale="110" zoomScaleNormal="110" zoomScaleSheetLayoutView="110" workbookViewId="0">
      <selection activeCell="AH26" sqref="AH26"/>
    </sheetView>
  </sheetViews>
  <sheetFormatPr baseColWidth="10" defaultRowHeight="12.75" x14ac:dyDescent="0.2"/>
  <cols>
    <col min="1" max="5" width="2.5703125" style="14" customWidth="1"/>
    <col min="6" max="6" width="4.42578125" style="14" customWidth="1"/>
    <col min="7" max="7" width="7.85546875" style="14" customWidth="1"/>
    <col min="8" max="8" width="27.140625" style="14" customWidth="1"/>
    <col min="9" max="24" width="3.28515625" style="14" customWidth="1"/>
    <col min="25" max="30" width="4.28515625" style="14" customWidth="1"/>
    <col min="31" max="31" width="5.7109375" style="14" customWidth="1"/>
    <col min="32" max="33" width="7.28515625" style="14" customWidth="1"/>
    <col min="34" max="34" width="45.5703125" style="14" customWidth="1"/>
    <col min="35" max="16384" width="11.42578125" style="14"/>
  </cols>
  <sheetData>
    <row r="1" spans="1:34" ht="16.5" customHeight="1" x14ac:dyDescent="0.2">
      <c r="A1" s="182"/>
      <c r="B1" s="183"/>
      <c r="C1" s="183"/>
      <c r="D1" s="183"/>
      <c r="E1" s="183"/>
      <c r="F1" s="186" t="s">
        <v>1</v>
      </c>
      <c r="G1" s="186"/>
      <c r="H1" s="246" t="str">
        <f>'Project Charter'!B2</f>
        <v>Kanban-Arbeitsplätze in Montage</v>
      </c>
      <c r="I1" s="247"/>
      <c r="J1" s="247"/>
      <c r="K1" s="247"/>
      <c r="L1" s="247"/>
      <c r="M1" s="248"/>
      <c r="N1" s="187" t="s">
        <v>2</v>
      </c>
      <c r="O1" s="187"/>
      <c r="P1" s="187"/>
      <c r="Q1" s="187"/>
      <c r="R1" s="187"/>
      <c r="S1" s="187"/>
      <c r="T1" s="188" t="str">
        <f>'Project Charter'!F3</f>
        <v>Mustermann</v>
      </c>
      <c r="U1" s="188"/>
      <c r="V1" s="188"/>
      <c r="W1" s="188"/>
      <c r="X1" s="188"/>
      <c r="Y1" s="187" t="s">
        <v>3</v>
      </c>
      <c r="Z1" s="187"/>
      <c r="AA1" s="187"/>
      <c r="AB1" s="176">
        <f>'Project Charter'!H3</f>
        <v>45047</v>
      </c>
      <c r="AC1" s="176"/>
      <c r="AD1" s="177"/>
    </row>
    <row r="2" spans="1:34" ht="16.5" customHeight="1" x14ac:dyDescent="0.2">
      <c r="A2" s="184"/>
      <c r="B2" s="185"/>
      <c r="C2" s="185"/>
      <c r="D2" s="185"/>
      <c r="E2" s="185"/>
      <c r="F2" s="212" t="s">
        <v>6</v>
      </c>
      <c r="G2" s="213"/>
      <c r="H2" s="214" t="str">
        <f>'Project Charter'!F4</f>
        <v>TS, TH, AD</v>
      </c>
      <c r="I2" s="215"/>
      <c r="J2" s="215"/>
      <c r="K2" s="215"/>
      <c r="L2" s="215"/>
      <c r="M2" s="216"/>
      <c r="N2" s="230" t="s">
        <v>30</v>
      </c>
      <c r="O2" s="230"/>
      <c r="P2" s="230"/>
      <c r="Q2" s="230"/>
      <c r="R2" s="230"/>
      <c r="S2" s="230"/>
      <c r="T2" s="231">
        <v>2</v>
      </c>
      <c r="U2" s="232"/>
      <c r="V2" s="232"/>
      <c r="W2" s="232"/>
      <c r="X2" s="233"/>
      <c r="Y2" s="28" t="s">
        <v>5</v>
      </c>
      <c r="Z2" s="28"/>
      <c r="AA2" s="46"/>
      <c r="AB2" s="178">
        <f>'Project Charter'!H4</f>
        <v>45156</v>
      </c>
      <c r="AC2" s="178"/>
      <c r="AD2" s="179"/>
    </row>
    <row r="3" spans="1:34" ht="16.5" customHeight="1" x14ac:dyDescent="0.2">
      <c r="A3" s="184"/>
      <c r="B3" s="185"/>
      <c r="C3" s="185"/>
      <c r="D3" s="185"/>
      <c r="E3" s="185"/>
      <c r="F3" s="212" t="s">
        <v>4</v>
      </c>
      <c r="G3" s="213"/>
      <c r="H3" s="214" t="str">
        <f>'Project Charter'!B5</f>
        <v>Umsetzung PULL-Prinzip, Reduzierung der Verschwendungsanteile</v>
      </c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6"/>
      <c r="Y3" s="29" t="s">
        <v>31</v>
      </c>
      <c r="Z3" s="29"/>
      <c r="AA3" s="47"/>
      <c r="AB3" s="180">
        <f>(COUNTIF(I5:Y23,"4"))/(COUNTIF(I5:Y23,"0")+COUNTIF(I5:Y23,"1")+COUNTIF(I5:Y23,"2")+COUNTIF(I5:Y23,"3")+COUNTIF(I5:Y23,"4"))</f>
        <v>0.5714285714285714</v>
      </c>
      <c r="AC3" s="180"/>
      <c r="AD3" s="181"/>
    </row>
    <row r="4" spans="1:34" ht="20.25" customHeight="1" thickBot="1" x14ac:dyDescent="0.25">
      <c r="A4" s="189" t="s">
        <v>32</v>
      </c>
      <c r="B4" s="190"/>
      <c r="C4" s="190"/>
      <c r="D4" s="190"/>
      <c r="E4" s="190"/>
      <c r="F4" s="190" t="s">
        <v>33</v>
      </c>
      <c r="G4" s="190"/>
      <c r="H4" s="190"/>
      <c r="I4" s="222" t="s">
        <v>34</v>
      </c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4" t="s">
        <v>35</v>
      </c>
      <c r="Z4" s="225"/>
      <c r="AA4" s="225"/>
      <c r="AB4" s="225"/>
      <c r="AC4" s="225"/>
      <c r="AD4" s="226"/>
    </row>
    <row r="5" spans="1:34" ht="14.25" thickBot="1" x14ac:dyDescent="0.3">
      <c r="A5" s="108"/>
      <c r="B5" s="109"/>
      <c r="C5" s="109"/>
      <c r="D5" s="109"/>
      <c r="E5" s="110"/>
      <c r="F5" s="111" t="s">
        <v>87</v>
      </c>
      <c r="G5" s="191" t="s">
        <v>106</v>
      </c>
      <c r="H5" s="192"/>
      <c r="I5" s="112"/>
      <c r="J5" s="113"/>
      <c r="K5" s="113"/>
      <c r="L5" s="114"/>
      <c r="M5" s="115"/>
      <c r="N5" s="112"/>
      <c r="O5" s="113"/>
      <c r="P5" s="113"/>
      <c r="Q5" s="115"/>
      <c r="R5" s="112"/>
      <c r="S5" s="113"/>
      <c r="T5" s="113"/>
      <c r="U5" s="115"/>
      <c r="V5" s="116"/>
      <c r="W5" s="117"/>
      <c r="X5" s="118"/>
      <c r="Y5" s="119"/>
      <c r="Z5" s="120"/>
      <c r="AA5" s="120"/>
      <c r="AB5" s="121"/>
      <c r="AC5" s="121"/>
      <c r="AD5" s="122"/>
      <c r="AF5" s="217" t="s">
        <v>47</v>
      </c>
      <c r="AG5" s="218"/>
      <c r="AH5" s="48" t="s">
        <v>48</v>
      </c>
    </row>
    <row r="6" spans="1:34" ht="14.25" thickBot="1" x14ac:dyDescent="0.3">
      <c r="A6" s="15"/>
      <c r="B6" s="16">
        <v>2</v>
      </c>
      <c r="C6" s="16"/>
      <c r="D6" s="16"/>
      <c r="E6" s="30">
        <v>2</v>
      </c>
      <c r="F6" s="34" t="s">
        <v>88</v>
      </c>
      <c r="G6" s="170" t="s">
        <v>107</v>
      </c>
      <c r="H6" s="171"/>
      <c r="I6" s="37">
        <v>4</v>
      </c>
      <c r="J6" s="17"/>
      <c r="K6" s="17"/>
      <c r="L6" s="17"/>
      <c r="M6" s="90"/>
      <c r="N6" s="37"/>
      <c r="O6" s="17"/>
      <c r="P6" s="17"/>
      <c r="Q6" s="90"/>
      <c r="R6" s="37"/>
      <c r="S6" s="17"/>
      <c r="T6" s="17"/>
      <c r="U6" s="90"/>
      <c r="V6" s="87"/>
      <c r="W6" s="17"/>
      <c r="X6" s="18"/>
      <c r="Y6" s="40">
        <v>2</v>
      </c>
      <c r="Z6" s="19">
        <v>1</v>
      </c>
      <c r="AA6" s="19">
        <v>1</v>
      </c>
      <c r="AB6" s="20"/>
      <c r="AC6" s="20"/>
      <c r="AD6" s="21">
        <v>1</v>
      </c>
      <c r="AF6" s="49">
        <v>2</v>
      </c>
      <c r="AG6" s="50">
        <v>2</v>
      </c>
      <c r="AH6" s="51" t="s">
        <v>49</v>
      </c>
    </row>
    <row r="7" spans="1:34" ht="13.5" x14ac:dyDescent="0.25">
      <c r="A7" s="15"/>
      <c r="B7" s="16"/>
      <c r="C7" s="16"/>
      <c r="D7" s="16">
        <v>2</v>
      </c>
      <c r="E7" s="30">
        <v>2</v>
      </c>
      <c r="F7" s="35" t="s">
        <v>89</v>
      </c>
      <c r="G7" s="170" t="s">
        <v>108</v>
      </c>
      <c r="H7" s="171"/>
      <c r="I7" s="37">
        <v>4</v>
      </c>
      <c r="J7" s="17">
        <v>4</v>
      </c>
      <c r="K7" s="17"/>
      <c r="L7" s="17"/>
      <c r="M7" s="90"/>
      <c r="N7" s="37"/>
      <c r="O7" s="17"/>
      <c r="P7" s="17"/>
      <c r="Q7" s="90"/>
      <c r="R7" s="37"/>
      <c r="S7" s="17"/>
      <c r="T7" s="17"/>
      <c r="U7" s="90"/>
      <c r="V7" s="87"/>
      <c r="W7" s="17"/>
      <c r="X7" s="18"/>
      <c r="Y7" s="40">
        <v>2</v>
      </c>
      <c r="Z7" s="19">
        <v>1</v>
      </c>
      <c r="AA7" s="19">
        <v>1</v>
      </c>
      <c r="AB7" s="20"/>
      <c r="AC7" s="20"/>
      <c r="AD7" s="21"/>
      <c r="AF7" s="52">
        <v>0</v>
      </c>
      <c r="AG7" s="53">
        <v>0</v>
      </c>
      <c r="AH7" s="54" t="s">
        <v>50</v>
      </c>
    </row>
    <row r="8" spans="1:34" ht="13.5" x14ac:dyDescent="0.25">
      <c r="A8" s="123"/>
      <c r="B8" s="124"/>
      <c r="C8" s="124"/>
      <c r="D8" s="124"/>
      <c r="E8" s="125"/>
      <c r="F8" s="126" t="s">
        <v>90</v>
      </c>
      <c r="G8" s="172" t="s">
        <v>109</v>
      </c>
      <c r="H8" s="173"/>
      <c r="I8" s="129"/>
      <c r="J8" s="130"/>
      <c r="K8" s="137">
        <v>1</v>
      </c>
      <c r="L8" s="130"/>
      <c r="M8" s="131"/>
      <c r="N8" s="129"/>
      <c r="O8" s="130"/>
      <c r="P8" s="130"/>
      <c r="Q8" s="131"/>
      <c r="R8" s="129"/>
      <c r="S8" s="130"/>
      <c r="T8" s="130"/>
      <c r="U8" s="131"/>
      <c r="V8" s="132"/>
      <c r="W8" s="130"/>
      <c r="X8" s="133"/>
      <c r="Y8" s="119"/>
      <c r="Z8" s="134"/>
      <c r="AA8" s="134"/>
      <c r="AB8" s="135"/>
      <c r="AC8" s="135"/>
      <c r="AD8" s="136"/>
      <c r="AF8" s="52">
        <v>1</v>
      </c>
      <c r="AG8" s="53">
        <v>1</v>
      </c>
      <c r="AH8" s="54" t="s">
        <v>51</v>
      </c>
    </row>
    <row r="9" spans="1:34" ht="13.5" x14ac:dyDescent="0.25">
      <c r="A9" s="15">
        <v>2</v>
      </c>
      <c r="B9" s="16">
        <v>2</v>
      </c>
      <c r="C9" s="16">
        <v>2</v>
      </c>
      <c r="D9" s="16">
        <v>2</v>
      </c>
      <c r="E9" s="30">
        <v>2</v>
      </c>
      <c r="F9" s="35" t="s">
        <v>91</v>
      </c>
      <c r="G9" s="170" t="s">
        <v>110</v>
      </c>
      <c r="H9" s="171"/>
      <c r="I9" s="37"/>
      <c r="J9" s="17">
        <v>4</v>
      </c>
      <c r="K9" s="17">
        <v>4</v>
      </c>
      <c r="L9" s="17"/>
      <c r="M9" s="90"/>
      <c r="N9" s="37"/>
      <c r="O9" s="17"/>
      <c r="P9" s="17"/>
      <c r="Q9" s="90"/>
      <c r="R9" s="37"/>
      <c r="S9" s="17"/>
      <c r="T9" s="17"/>
      <c r="U9" s="90"/>
      <c r="V9" s="87"/>
      <c r="W9" s="17"/>
      <c r="X9" s="18"/>
      <c r="Y9" s="40">
        <v>2</v>
      </c>
      <c r="Z9" s="19">
        <v>1</v>
      </c>
      <c r="AA9" s="19">
        <v>1</v>
      </c>
      <c r="AB9" s="20"/>
      <c r="AC9" s="20"/>
      <c r="AD9" s="21">
        <v>1</v>
      </c>
      <c r="AF9" s="52">
        <v>2</v>
      </c>
      <c r="AG9" s="53">
        <v>2</v>
      </c>
      <c r="AH9" s="54" t="s">
        <v>52</v>
      </c>
    </row>
    <row r="10" spans="1:34" ht="13.5" x14ac:dyDescent="0.25">
      <c r="A10" s="15"/>
      <c r="B10" s="16"/>
      <c r="C10" s="16"/>
      <c r="D10" s="16"/>
      <c r="E10" s="30"/>
      <c r="F10" s="35" t="s">
        <v>92</v>
      </c>
      <c r="G10" s="170" t="s">
        <v>124</v>
      </c>
      <c r="H10" s="171"/>
      <c r="I10" s="37"/>
      <c r="J10" s="17">
        <v>4</v>
      </c>
      <c r="K10" s="17">
        <v>4</v>
      </c>
      <c r="L10" s="17"/>
      <c r="M10" s="90"/>
      <c r="N10" s="37"/>
      <c r="O10" s="17"/>
      <c r="P10" s="17"/>
      <c r="Q10" s="90"/>
      <c r="R10" s="37"/>
      <c r="S10" s="17"/>
      <c r="T10" s="17"/>
      <c r="U10" s="90"/>
      <c r="V10" s="87"/>
      <c r="W10" s="17"/>
      <c r="X10" s="18"/>
      <c r="Y10" s="40">
        <v>2</v>
      </c>
      <c r="Z10" s="19"/>
      <c r="AA10" s="19"/>
      <c r="AB10" s="20">
        <v>1</v>
      </c>
      <c r="AC10" s="20"/>
      <c r="AD10" s="21">
        <v>1</v>
      </c>
      <c r="AF10" s="52">
        <v>3</v>
      </c>
      <c r="AG10" s="53">
        <v>3</v>
      </c>
      <c r="AH10" s="54" t="s">
        <v>53</v>
      </c>
    </row>
    <row r="11" spans="1:34" ht="14.25" thickBot="1" x14ac:dyDescent="0.3">
      <c r="A11" s="123"/>
      <c r="B11" s="124"/>
      <c r="C11" s="124"/>
      <c r="D11" s="124"/>
      <c r="E11" s="125"/>
      <c r="F11" s="126" t="s">
        <v>93</v>
      </c>
      <c r="G11" s="172" t="s">
        <v>111</v>
      </c>
      <c r="H11" s="173"/>
      <c r="I11" s="129"/>
      <c r="J11" s="130"/>
      <c r="K11" s="130"/>
      <c r="L11" s="130"/>
      <c r="M11" s="131"/>
      <c r="N11" s="129"/>
      <c r="O11" s="130"/>
      <c r="P11" s="130"/>
      <c r="Q11" s="131"/>
      <c r="R11" s="129"/>
      <c r="S11" s="130"/>
      <c r="T11" s="130"/>
      <c r="U11" s="131"/>
      <c r="V11" s="132"/>
      <c r="W11" s="130"/>
      <c r="X11" s="133"/>
      <c r="Y11" s="119"/>
      <c r="Z11" s="134"/>
      <c r="AA11" s="134"/>
      <c r="AB11" s="135"/>
      <c r="AC11" s="135"/>
      <c r="AD11" s="136"/>
      <c r="AF11" s="55">
        <v>4</v>
      </c>
      <c r="AG11" s="56">
        <v>4</v>
      </c>
      <c r="AH11" s="57" t="s">
        <v>54</v>
      </c>
    </row>
    <row r="12" spans="1:34" ht="13.5" x14ac:dyDescent="0.25">
      <c r="A12" s="15">
        <v>2</v>
      </c>
      <c r="B12" s="16">
        <v>2</v>
      </c>
      <c r="C12" s="16">
        <v>2</v>
      </c>
      <c r="D12" s="16"/>
      <c r="E12" s="30"/>
      <c r="F12" s="35" t="s">
        <v>94</v>
      </c>
      <c r="G12" s="170" t="s">
        <v>112</v>
      </c>
      <c r="H12" s="171"/>
      <c r="I12" s="37"/>
      <c r="J12" s="17"/>
      <c r="K12" s="17"/>
      <c r="L12" s="17">
        <v>4</v>
      </c>
      <c r="M12" s="90"/>
      <c r="N12" s="37"/>
      <c r="O12" s="17"/>
      <c r="P12" s="17"/>
      <c r="Q12" s="90"/>
      <c r="R12" s="37"/>
      <c r="S12" s="17"/>
      <c r="T12" s="17"/>
      <c r="U12" s="90"/>
      <c r="V12" s="87"/>
      <c r="W12" s="17"/>
      <c r="X12" s="18"/>
      <c r="Y12" s="40">
        <v>2</v>
      </c>
      <c r="Z12" s="19">
        <v>1</v>
      </c>
      <c r="AA12" s="19"/>
      <c r="AB12" s="20"/>
      <c r="AC12" s="20"/>
      <c r="AD12" s="21">
        <v>1</v>
      </c>
      <c r="AF12" s="58">
        <v>2</v>
      </c>
      <c r="AG12" s="59">
        <v>2</v>
      </c>
      <c r="AH12" s="60" t="s">
        <v>55</v>
      </c>
    </row>
    <row r="13" spans="1:34" ht="14.25" thickBot="1" x14ac:dyDescent="0.3">
      <c r="A13" s="15"/>
      <c r="B13" s="16"/>
      <c r="C13" s="16"/>
      <c r="D13" s="16"/>
      <c r="E13" s="30">
        <v>2</v>
      </c>
      <c r="F13" s="35" t="s">
        <v>95</v>
      </c>
      <c r="G13" s="170" t="s">
        <v>113</v>
      </c>
      <c r="H13" s="171"/>
      <c r="I13" s="37"/>
      <c r="J13" s="17"/>
      <c r="K13" s="17"/>
      <c r="L13" s="17"/>
      <c r="M13" s="90">
        <v>4</v>
      </c>
      <c r="N13" s="37"/>
      <c r="O13" s="17"/>
      <c r="P13" s="17"/>
      <c r="Q13" s="90"/>
      <c r="R13" s="37"/>
      <c r="S13" s="17"/>
      <c r="T13" s="17"/>
      <c r="U13" s="90"/>
      <c r="V13" s="87"/>
      <c r="W13" s="17"/>
      <c r="X13" s="18"/>
      <c r="Y13" s="40">
        <v>2</v>
      </c>
      <c r="Z13" s="19"/>
      <c r="AA13" s="19">
        <v>1</v>
      </c>
      <c r="AB13" s="20"/>
      <c r="AC13" s="20"/>
      <c r="AD13" s="21">
        <v>1</v>
      </c>
      <c r="AF13" s="61">
        <v>1</v>
      </c>
      <c r="AG13" s="56">
        <v>1</v>
      </c>
      <c r="AH13" s="57" t="s">
        <v>56</v>
      </c>
    </row>
    <row r="14" spans="1:34" ht="13.5" x14ac:dyDescent="0.25">
      <c r="A14" s="123"/>
      <c r="B14" s="124"/>
      <c r="C14" s="124"/>
      <c r="D14" s="124"/>
      <c r="E14" s="125"/>
      <c r="F14" s="126" t="s">
        <v>96</v>
      </c>
      <c r="G14" s="172" t="s">
        <v>116</v>
      </c>
      <c r="H14" s="173"/>
      <c r="I14" s="129"/>
      <c r="J14" s="130"/>
      <c r="K14" s="130"/>
      <c r="L14" s="130"/>
      <c r="M14" s="131"/>
      <c r="N14" s="129"/>
      <c r="O14" s="130"/>
      <c r="P14" s="130"/>
      <c r="Q14" s="131"/>
      <c r="R14" s="129"/>
      <c r="S14" s="130"/>
      <c r="T14" s="130"/>
      <c r="U14" s="131"/>
      <c r="V14" s="132"/>
      <c r="W14" s="130"/>
      <c r="X14" s="133"/>
      <c r="Y14" s="119"/>
      <c r="Z14" s="134"/>
      <c r="AA14" s="134"/>
      <c r="AB14" s="135"/>
      <c r="AC14" s="135"/>
      <c r="AD14" s="136"/>
      <c r="AF14" s="62">
        <v>2</v>
      </c>
      <c r="AG14" s="63">
        <v>2</v>
      </c>
      <c r="AH14" s="64" t="s">
        <v>57</v>
      </c>
    </row>
    <row r="15" spans="1:34" ht="13.5" x14ac:dyDescent="0.25">
      <c r="A15" s="15"/>
      <c r="B15" s="16"/>
      <c r="C15" s="16">
        <v>2</v>
      </c>
      <c r="D15" s="16"/>
      <c r="E15" s="30"/>
      <c r="F15" s="35" t="s">
        <v>97</v>
      </c>
      <c r="G15" s="170" t="s">
        <v>114</v>
      </c>
      <c r="H15" s="171"/>
      <c r="I15" s="37"/>
      <c r="J15" s="17"/>
      <c r="K15" s="17"/>
      <c r="L15" s="17"/>
      <c r="M15" s="90"/>
      <c r="N15" s="37">
        <v>4</v>
      </c>
      <c r="O15" s="17"/>
      <c r="P15" s="17"/>
      <c r="Q15" s="90"/>
      <c r="R15" s="37"/>
      <c r="S15" s="67"/>
      <c r="T15" s="17"/>
      <c r="U15" s="90"/>
      <c r="V15" s="87"/>
      <c r="W15" s="17"/>
      <c r="X15" s="18"/>
      <c r="Y15" s="40">
        <v>2</v>
      </c>
      <c r="Z15" s="19">
        <v>1</v>
      </c>
      <c r="AA15" s="19">
        <v>1</v>
      </c>
      <c r="AB15" s="20"/>
      <c r="AC15" s="20"/>
      <c r="AD15" s="21"/>
      <c r="AF15" s="65">
        <v>1</v>
      </c>
      <c r="AG15" s="53">
        <v>1</v>
      </c>
      <c r="AH15" s="54" t="s">
        <v>58</v>
      </c>
    </row>
    <row r="16" spans="1:34" ht="14.25" thickBot="1" x14ac:dyDescent="0.3">
      <c r="A16" s="15"/>
      <c r="B16" s="16">
        <v>2</v>
      </c>
      <c r="C16" s="16">
        <v>2</v>
      </c>
      <c r="D16" s="16"/>
      <c r="E16" s="30"/>
      <c r="F16" s="35" t="s">
        <v>98</v>
      </c>
      <c r="G16" s="170" t="s">
        <v>115</v>
      </c>
      <c r="H16" s="171"/>
      <c r="I16" s="37"/>
      <c r="J16" s="17"/>
      <c r="K16" s="17"/>
      <c r="L16" s="17"/>
      <c r="M16" s="90"/>
      <c r="N16" s="37">
        <v>4</v>
      </c>
      <c r="O16" s="17">
        <v>4</v>
      </c>
      <c r="P16" s="17"/>
      <c r="Q16" s="90"/>
      <c r="R16" s="37"/>
      <c r="S16" s="17"/>
      <c r="T16" s="17"/>
      <c r="U16" s="90"/>
      <c r="V16" s="87"/>
      <c r="W16" s="17"/>
      <c r="X16" s="18"/>
      <c r="Y16" s="40">
        <v>2</v>
      </c>
      <c r="Z16" s="19">
        <v>1</v>
      </c>
      <c r="AA16" s="19">
        <v>1</v>
      </c>
      <c r="AB16" s="20"/>
      <c r="AC16" s="20"/>
      <c r="AD16" s="21"/>
      <c r="AF16" s="66">
        <v>0</v>
      </c>
      <c r="AG16" s="56">
        <v>0</v>
      </c>
      <c r="AH16" s="57" t="s">
        <v>59</v>
      </c>
    </row>
    <row r="17" spans="1:34" ht="15" x14ac:dyDescent="0.25">
      <c r="A17" s="123"/>
      <c r="B17" s="124"/>
      <c r="C17" s="124"/>
      <c r="D17" s="124"/>
      <c r="E17" s="125"/>
      <c r="F17" s="126" t="s">
        <v>99</v>
      </c>
      <c r="G17" s="127" t="s">
        <v>117</v>
      </c>
      <c r="H17" s="128"/>
      <c r="I17" s="129"/>
      <c r="J17" s="130"/>
      <c r="K17" s="130"/>
      <c r="L17" s="130"/>
      <c r="M17" s="131"/>
      <c r="N17" s="129"/>
      <c r="O17" s="130"/>
      <c r="P17" s="130"/>
      <c r="Q17" s="137">
        <v>1</v>
      </c>
      <c r="R17" s="129"/>
      <c r="S17" s="130"/>
      <c r="T17" s="130"/>
      <c r="U17" s="131"/>
      <c r="V17" s="132"/>
      <c r="W17" s="130"/>
      <c r="X17" s="133"/>
      <c r="Y17" s="119"/>
      <c r="Z17" s="134"/>
      <c r="AA17" s="134"/>
      <c r="AB17" s="135"/>
      <c r="AC17" s="135"/>
      <c r="AD17" s="136"/>
      <c r="AF17"/>
      <c r="AG17"/>
      <c r="AH17"/>
    </row>
    <row r="18" spans="1:34" ht="15" x14ac:dyDescent="0.25">
      <c r="A18" s="15"/>
      <c r="B18" s="16">
        <v>2</v>
      </c>
      <c r="C18" s="16">
        <v>2</v>
      </c>
      <c r="D18" s="16"/>
      <c r="E18" s="30"/>
      <c r="F18" s="35" t="s">
        <v>100</v>
      </c>
      <c r="G18" s="170" t="s">
        <v>118</v>
      </c>
      <c r="H18" s="171"/>
      <c r="I18" s="37"/>
      <c r="J18" s="17"/>
      <c r="K18" s="17"/>
      <c r="L18" s="17"/>
      <c r="M18" s="90"/>
      <c r="N18" s="37"/>
      <c r="O18" s="17"/>
      <c r="P18" s="17">
        <v>4</v>
      </c>
      <c r="Q18" s="90">
        <v>4</v>
      </c>
      <c r="R18" s="37"/>
      <c r="S18" s="17"/>
      <c r="T18" s="17"/>
      <c r="U18" s="90"/>
      <c r="V18" s="87"/>
      <c r="W18" s="17"/>
      <c r="X18" s="18"/>
      <c r="Y18" s="40">
        <v>2</v>
      </c>
      <c r="Z18" s="19"/>
      <c r="AA18" s="19">
        <v>1</v>
      </c>
      <c r="AB18" s="20"/>
      <c r="AC18" s="20"/>
      <c r="AD18" s="21"/>
      <c r="AF18"/>
      <c r="AG18" s="67">
        <v>1</v>
      </c>
      <c r="AH18" s="11" t="s">
        <v>60</v>
      </c>
    </row>
    <row r="19" spans="1:34" ht="15" x14ac:dyDescent="0.25">
      <c r="A19" s="15"/>
      <c r="B19" s="16"/>
      <c r="C19" s="16">
        <v>2</v>
      </c>
      <c r="D19" s="16"/>
      <c r="E19" s="30">
        <v>2</v>
      </c>
      <c r="F19" s="35" t="s">
        <v>101</v>
      </c>
      <c r="G19" s="170" t="s">
        <v>119</v>
      </c>
      <c r="H19" s="171"/>
      <c r="I19" s="37"/>
      <c r="J19" s="17"/>
      <c r="K19" s="17"/>
      <c r="L19" s="17"/>
      <c r="M19" s="90">
        <v>4</v>
      </c>
      <c r="N19" s="37">
        <v>4</v>
      </c>
      <c r="O19" s="17">
        <v>4</v>
      </c>
      <c r="P19" s="17">
        <v>4</v>
      </c>
      <c r="Q19" s="90">
        <v>4</v>
      </c>
      <c r="R19" s="37"/>
      <c r="S19" s="17"/>
      <c r="T19" s="17"/>
      <c r="U19" s="90"/>
      <c r="V19" s="87"/>
      <c r="W19" s="17"/>
      <c r="X19" s="18"/>
      <c r="Y19" s="40"/>
      <c r="Z19" s="19"/>
      <c r="AA19" s="19"/>
      <c r="AB19" s="20">
        <v>1</v>
      </c>
      <c r="AC19" s="20">
        <v>2</v>
      </c>
      <c r="AD19" s="21">
        <v>1</v>
      </c>
      <c r="AF19"/>
      <c r="AG19" s="1"/>
      <c r="AH19" s="11"/>
    </row>
    <row r="20" spans="1:34" ht="13.5" x14ac:dyDescent="0.2">
      <c r="A20" s="123"/>
      <c r="B20" s="124"/>
      <c r="C20" s="124"/>
      <c r="D20" s="124"/>
      <c r="E20" s="125"/>
      <c r="F20" s="126" t="s">
        <v>102</v>
      </c>
      <c r="G20" s="172" t="s">
        <v>120</v>
      </c>
      <c r="H20" s="173"/>
      <c r="I20" s="129"/>
      <c r="J20" s="130"/>
      <c r="K20" s="130"/>
      <c r="L20" s="130"/>
      <c r="M20" s="131"/>
      <c r="N20" s="129"/>
      <c r="O20" s="130"/>
      <c r="P20" s="130"/>
      <c r="Q20" s="131"/>
      <c r="R20" s="129"/>
      <c r="S20" s="130"/>
      <c r="T20" s="130"/>
      <c r="U20" s="131"/>
      <c r="V20" s="132"/>
      <c r="W20" s="130"/>
      <c r="X20" s="137">
        <v>1</v>
      </c>
      <c r="Y20" s="119"/>
      <c r="Z20" s="134"/>
      <c r="AA20" s="134"/>
      <c r="AB20" s="135"/>
      <c r="AC20" s="135"/>
      <c r="AD20" s="136"/>
    </row>
    <row r="21" spans="1:34" x14ac:dyDescent="0.2">
      <c r="A21" s="22">
        <v>2</v>
      </c>
      <c r="B21" s="23">
        <v>2</v>
      </c>
      <c r="C21" s="23">
        <v>2</v>
      </c>
      <c r="D21" s="23">
        <v>2</v>
      </c>
      <c r="E21" s="31">
        <v>2</v>
      </c>
      <c r="F21" s="35" t="s">
        <v>103</v>
      </c>
      <c r="G21" s="170" t="s">
        <v>121</v>
      </c>
      <c r="H21" s="171"/>
      <c r="I21" s="37"/>
      <c r="J21" s="17"/>
      <c r="K21" s="17"/>
      <c r="L21" s="17"/>
      <c r="M21" s="90"/>
      <c r="N21" s="37">
        <v>4</v>
      </c>
      <c r="O21" s="17">
        <v>4</v>
      </c>
      <c r="P21" s="17">
        <v>4</v>
      </c>
      <c r="Q21" s="90">
        <v>4</v>
      </c>
      <c r="R21" s="37">
        <v>4</v>
      </c>
      <c r="S21" s="17"/>
      <c r="T21" s="17"/>
      <c r="U21" s="90"/>
      <c r="V21" s="87"/>
      <c r="W21" s="17"/>
      <c r="X21" s="18"/>
      <c r="Y21" s="40"/>
      <c r="Z21" s="24">
        <v>2</v>
      </c>
      <c r="AA21" s="24">
        <v>1</v>
      </c>
      <c r="AB21" s="25"/>
      <c r="AC21" s="25"/>
      <c r="AD21" s="26">
        <v>1</v>
      </c>
    </row>
    <row r="22" spans="1:34" x14ac:dyDescent="0.2">
      <c r="A22" s="22"/>
      <c r="B22" s="23"/>
      <c r="C22" s="23"/>
      <c r="D22" s="23"/>
      <c r="E22" s="31">
        <v>2</v>
      </c>
      <c r="F22" s="35" t="s">
        <v>104</v>
      </c>
      <c r="G22" s="170" t="s">
        <v>122</v>
      </c>
      <c r="H22" s="171"/>
      <c r="I22" s="37"/>
      <c r="J22" s="17"/>
      <c r="K22" s="17"/>
      <c r="L22" s="17"/>
      <c r="M22" s="90"/>
      <c r="N22" s="37"/>
      <c r="O22" s="17"/>
      <c r="P22" s="17"/>
      <c r="Q22" s="90"/>
      <c r="R22" s="37"/>
      <c r="S22" s="17">
        <v>1</v>
      </c>
      <c r="T22" s="17">
        <v>0</v>
      </c>
      <c r="U22" s="90"/>
      <c r="V22" s="87"/>
      <c r="W22" s="17"/>
      <c r="X22" s="18"/>
      <c r="Y22" s="40"/>
      <c r="Z22" s="24">
        <v>1</v>
      </c>
      <c r="AA22" s="24">
        <v>1</v>
      </c>
      <c r="AB22" s="25">
        <v>1</v>
      </c>
      <c r="AC22" s="25">
        <v>2</v>
      </c>
      <c r="AD22" s="26"/>
    </row>
    <row r="23" spans="1:34" x14ac:dyDescent="0.2">
      <c r="A23" s="43">
        <v>2</v>
      </c>
      <c r="B23" s="32">
        <v>2</v>
      </c>
      <c r="C23" s="32">
        <v>2</v>
      </c>
      <c r="D23" s="32">
        <v>2</v>
      </c>
      <c r="E23" s="33">
        <v>2</v>
      </c>
      <c r="F23" s="36" t="s">
        <v>105</v>
      </c>
      <c r="G23" s="196" t="s">
        <v>123</v>
      </c>
      <c r="H23" s="197"/>
      <c r="I23" s="38"/>
      <c r="J23" s="39"/>
      <c r="K23" s="39"/>
      <c r="L23" s="39"/>
      <c r="M23" s="91"/>
      <c r="N23" s="38"/>
      <c r="O23" s="39"/>
      <c r="P23" s="39"/>
      <c r="Q23" s="91"/>
      <c r="R23" s="38"/>
      <c r="S23" s="39"/>
      <c r="T23" s="39"/>
      <c r="U23" s="91">
        <v>0</v>
      </c>
      <c r="V23" s="88">
        <v>0</v>
      </c>
      <c r="W23" s="39">
        <v>0</v>
      </c>
      <c r="X23" s="68"/>
      <c r="Y23" s="40">
        <v>2</v>
      </c>
      <c r="Z23" s="41">
        <v>1</v>
      </c>
      <c r="AA23" s="41">
        <v>1</v>
      </c>
      <c r="AB23" s="42">
        <v>1</v>
      </c>
      <c r="AC23" s="42">
        <v>1</v>
      </c>
      <c r="AD23" s="44">
        <v>1</v>
      </c>
    </row>
    <row r="24" spans="1:34" ht="22.5" customHeight="1" x14ac:dyDescent="0.2">
      <c r="A24" s="198" t="str">
        <f>'Project Charter'!E11</f>
        <v>Vorgabezeit Montage -15%</v>
      </c>
      <c r="B24" s="200" t="str">
        <f>'Project Charter'!E12</f>
        <v>Logistik-Aufwand -15%</v>
      </c>
      <c r="C24" s="200" t="str">
        <f>'Project Charter'!E13</f>
        <v>Pull/ One-Piece-Flow</v>
      </c>
      <c r="D24" s="200" t="str">
        <f>'Project Charter'!E14</f>
        <v>Standards schaffen</v>
      </c>
      <c r="E24" s="202" t="str">
        <f>'Project Charter'!E15</f>
        <v>Transparenz schaffen</v>
      </c>
      <c r="F24" s="260"/>
      <c r="G24" s="261"/>
      <c r="H24" s="262"/>
      <c r="I24" s="86">
        <v>18</v>
      </c>
      <c r="J24" s="86">
        <v>19</v>
      </c>
      <c r="K24" s="86">
        <v>20</v>
      </c>
      <c r="L24" s="86">
        <v>21</v>
      </c>
      <c r="M24" s="86">
        <v>22</v>
      </c>
      <c r="N24" s="86">
        <v>23</v>
      </c>
      <c r="O24" s="86">
        <v>24</v>
      </c>
      <c r="P24" s="86">
        <v>25</v>
      </c>
      <c r="Q24" s="86">
        <v>26</v>
      </c>
      <c r="R24" s="86">
        <v>27</v>
      </c>
      <c r="S24" s="86">
        <v>28</v>
      </c>
      <c r="T24" s="86">
        <v>29</v>
      </c>
      <c r="U24" s="86">
        <v>30</v>
      </c>
      <c r="V24" s="89">
        <v>31</v>
      </c>
      <c r="W24" s="86">
        <v>32</v>
      </c>
      <c r="X24" s="86">
        <v>33</v>
      </c>
      <c r="Y24" s="219" t="s">
        <v>64</v>
      </c>
      <c r="Z24" s="206" t="s">
        <v>81</v>
      </c>
      <c r="AA24" s="206" t="s">
        <v>82</v>
      </c>
      <c r="AB24" s="206" t="s">
        <v>83</v>
      </c>
      <c r="AC24" s="206" t="s">
        <v>84</v>
      </c>
      <c r="AD24" s="238" t="s">
        <v>85</v>
      </c>
    </row>
    <row r="25" spans="1:34" ht="22.5" customHeight="1" x14ac:dyDescent="0.2">
      <c r="A25" s="198"/>
      <c r="B25" s="200"/>
      <c r="C25" s="200"/>
      <c r="D25" s="200"/>
      <c r="E25" s="202"/>
      <c r="F25" s="263"/>
      <c r="G25" s="264"/>
      <c r="H25" s="265"/>
      <c r="I25" s="174" t="s">
        <v>65</v>
      </c>
      <c r="J25" s="174"/>
      <c r="K25" s="174"/>
      <c r="L25" s="174"/>
      <c r="M25" s="174"/>
      <c r="N25" s="174" t="s">
        <v>66</v>
      </c>
      <c r="O25" s="174"/>
      <c r="P25" s="174"/>
      <c r="Q25" s="174"/>
      <c r="R25" s="174" t="s">
        <v>67</v>
      </c>
      <c r="S25" s="174"/>
      <c r="T25" s="174"/>
      <c r="U25" s="174"/>
      <c r="V25" s="175" t="s">
        <v>68</v>
      </c>
      <c r="W25" s="174"/>
      <c r="X25" s="174"/>
      <c r="Y25" s="220"/>
      <c r="Z25" s="200"/>
      <c r="AA25" s="200"/>
      <c r="AB25" s="200"/>
      <c r="AC25" s="200"/>
      <c r="AD25" s="239"/>
    </row>
    <row r="26" spans="1:34" ht="22.5" customHeight="1" x14ac:dyDescent="0.2">
      <c r="A26" s="198"/>
      <c r="B26" s="200"/>
      <c r="C26" s="200"/>
      <c r="D26" s="200"/>
      <c r="E26" s="202"/>
      <c r="F26" s="263"/>
      <c r="G26" s="264"/>
      <c r="H26" s="265"/>
      <c r="I26" s="174">
        <v>2023</v>
      </c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221"/>
      <c r="Z26" s="207"/>
      <c r="AA26" s="207"/>
      <c r="AB26" s="207"/>
      <c r="AC26" s="207"/>
      <c r="AD26" s="240"/>
    </row>
    <row r="27" spans="1:34" ht="14.25" customHeight="1" x14ac:dyDescent="0.2">
      <c r="A27" s="198"/>
      <c r="B27" s="200"/>
      <c r="C27" s="200"/>
      <c r="D27" s="200"/>
      <c r="E27" s="202"/>
      <c r="F27" s="263"/>
      <c r="G27" s="264"/>
      <c r="H27" s="265"/>
      <c r="I27" s="251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3"/>
      <c r="Y27" s="249" t="s">
        <v>36</v>
      </c>
      <c r="Z27" s="250"/>
      <c r="AA27" s="241">
        <f>'Project Charter'!C15</f>
        <v>31600</v>
      </c>
      <c r="AB27" s="242"/>
      <c r="AC27" s="242"/>
      <c r="AD27" s="243"/>
    </row>
    <row r="28" spans="1:34" ht="14.25" customHeight="1" x14ac:dyDescent="0.2">
      <c r="A28" s="198"/>
      <c r="B28" s="200"/>
      <c r="C28" s="200"/>
      <c r="D28" s="200"/>
      <c r="E28" s="202"/>
      <c r="F28" s="263"/>
      <c r="G28" s="264"/>
      <c r="H28" s="265"/>
      <c r="I28" s="254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6"/>
      <c r="Y28" s="236" t="s">
        <v>37</v>
      </c>
      <c r="Z28" s="237"/>
      <c r="AA28" s="244">
        <f>'Cost Calculation'!F3</f>
        <v>29600</v>
      </c>
      <c r="AB28" s="244"/>
      <c r="AC28" s="244"/>
      <c r="AD28" s="245"/>
    </row>
    <row r="29" spans="1:34" ht="14.25" customHeight="1" x14ac:dyDescent="0.2">
      <c r="A29" s="198"/>
      <c r="B29" s="200"/>
      <c r="C29" s="200"/>
      <c r="D29" s="200"/>
      <c r="E29" s="202"/>
      <c r="F29" s="266"/>
      <c r="G29" s="267"/>
      <c r="H29" s="268"/>
      <c r="I29" s="257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9"/>
      <c r="Y29" s="234" t="s">
        <v>38</v>
      </c>
      <c r="Z29" s="235"/>
      <c r="AA29" s="204">
        <f>AA27-AA28</f>
        <v>2000</v>
      </c>
      <c r="AB29" s="204"/>
      <c r="AC29" s="204"/>
      <c r="AD29" s="205"/>
    </row>
    <row r="30" spans="1:34" ht="27" customHeight="1" thickBot="1" x14ac:dyDescent="0.25">
      <c r="A30" s="199"/>
      <c r="B30" s="201"/>
      <c r="C30" s="201"/>
      <c r="D30" s="201"/>
      <c r="E30" s="203"/>
      <c r="F30" s="193" t="s">
        <v>125</v>
      </c>
      <c r="G30" s="194"/>
      <c r="H30" s="195"/>
      <c r="I30" s="227" t="s">
        <v>61</v>
      </c>
      <c r="J30" s="228"/>
      <c r="K30" s="228"/>
      <c r="L30" s="228"/>
      <c r="M30" s="228"/>
      <c r="N30" s="228"/>
      <c r="O30" s="229"/>
      <c r="P30" s="72">
        <v>2</v>
      </c>
      <c r="Q30" s="209" t="s">
        <v>39</v>
      </c>
      <c r="R30" s="210"/>
      <c r="S30" s="210"/>
      <c r="T30" s="210"/>
      <c r="U30" s="210"/>
      <c r="V30" s="210"/>
      <c r="W30" s="211"/>
      <c r="X30" s="72">
        <v>2</v>
      </c>
      <c r="Y30" s="208" t="s">
        <v>62</v>
      </c>
      <c r="Z30" s="208"/>
      <c r="AA30" s="208"/>
      <c r="AB30" s="208"/>
      <c r="AC30" s="208"/>
      <c r="AD30" s="45">
        <v>2</v>
      </c>
    </row>
  </sheetData>
  <mergeCells count="66">
    <mergeCell ref="I27:X29"/>
    <mergeCell ref="F24:H29"/>
    <mergeCell ref="G12:H12"/>
    <mergeCell ref="G13:H13"/>
    <mergeCell ref="G14:H14"/>
    <mergeCell ref="G15:H15"/>
    <mergeCell ref="G16:H16"/>
    <mergeCell ref="Y30:AC30"/>
    <mergeCell ref="Q30:W30"/>
    <mergeCell ref="F3:G3"/>
    <mergeCell ref="H2:M2"/>
    <mergeCell ref="AF5:AG5"/>
    <mergeCell ref="Y24:Y26"/>
    <mergeCell ref="I4:X4"/>
    <mergeCell ref="Y4:AD4"/>
    <mergeCell ref="I30:O30"/>
    <mergeCell ref="N2:S2"/>
    <mergeCell ref="T2:X2"/>
    <mergeCell ref="Y29:Z29"/>
    <mergeCell ref="Y28:Z28"/>
    <mergeCell ref="AD24:AD26"/>
    <mergeCell ref="AA27:AD27"/>
    <mergeCell ref="AA28:AD28"/>
    <mergeCell ref="AA29:AD29"/>
    <mergeCell ref="Z24:Z26"/>
    <mergeCell ref="AA24:AA26"/>
    <mergeCell ref="AB24:AB26"/>
    <mergeCell ref="AC24:AC26"/>
    <mergeCell ref="Y27:Z27"/>
    <mergeCell ref="F30:H30"/>
    <mergeCell ref="G21:H21"/>
    <mergeCell ref="G22:H22"/>
    <mergeCell ref="G23:H23"/>
    <mergeCell ref="A24:A30"/>
    <mergeCell ref="B24:B30"/>
    <mergeCell ref="C24:C30"/>
    <mergeCell ref="D24:D30"/>
    <mergeCell ref="E24:E30"/>
    <mergeCell ref="G11:H11"/>
    <mergeCell ref="A4:E4"/>
    <mergeCell ref="F4:H4"/>
    <mergeCell ref="G5:H5"/>
    <mergeCell ref="G6:H6"/>
    <mergeCell ref="G7:H7"/>
    <mergeCell ref="G8:H8"/>
    <mergeCell ref="G9:H9"/>
    <mergeCell ref="G10:H10"/>
    <mergeCell ref="A1:E3"/>
    <mergeCell ref="F1:G1"/>
    <mergeCell ref="Y1:AA1"/>
    <mergeCell ref="N1:S1"/>
    <mergeCell ref="T1:X1"/>
    <mergeCell ref="F2:G2"/>
    <mergeCell ref="H3:X3"/>
    <mergeCell ref="H1:M1"/>
    <mergeCell ref="R25:U25"/>
    <mergeCell ref="V25:X25"/>
    <mergeCell ref="I26:X26"/>
    <mergeCell ref="AB1:AD1"/>
    <mergeCell ref="AB2:AD2"/>
    <mergeCell ref="AB3:AD3"/>
    <mergeCell ref="G19:H19"/>
    <mergeCell ref="G18:H18"/>
    <mergeCell ref="G20:H20"/>
    <mergeCell ref="I25:M25"/>
    <mergeCell ref="N25:Q25"/>
  </mergeCells>
  <conditionalFormatting sqref="I5:X7 I21:X23 I20:W20 I9:X16 I8:J8 L8:X8 I18:X19 I17:P17 R17:X17">
    <cfRule type="iconSet" priority="44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I6:X7 I16:X16 I15:R15 T15:X15 I5:K5 M5:X5 I21:X23 I20:W20 I9:X14 I8:J8 L8:X8 I18:X19 I17:P17 R17:X17">
    <cfRule type="iconSet" priority="50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K8">
    <cfRule type="iconSet" priority="4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L5">
    <cfRule type="iconSet" priority="8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Q17">
    <cfRule type="iconSet" priority="2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S15">
    <cfRule type="iconSet" priority="10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X20">
    <cfRule type="iconSet" priority="6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AF7">
    <cfRule type="iconSet" priority="24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AF8">
    <cfRule type="iconSet" priority="23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AF9">
    <cfRule type="iconSet" priority="22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AF10">
    <cfRule type="iconSet" priority="21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AF11">
    <cfRule type="iconSet" priority="20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AG18">
    <cfRule type="iconSet" priority="14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pageMargins left="0.7" right="0.7" top="0.78740157499999996" bottom="0.78740157499999996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" id="{EB89E518-C0AE-49B4-91E7-A3E58B52280A}">
            <x14:iconSet iconSet="4ArrowsGray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NoIcons" iconId="0"/>
              <x14:cfIcon iconSet="NoIcons" iconId="0"/>
              <x14:cfIcon iconSet="3Arrows" iconId="2"/>
            </x14:iconSet>
          </x14:cfRule>
          <xm:sqref>A5:E23</xm:sqref>
        </x14:conditionalFormatting>
        <x14:conditionalFormatting xmlns:xm="http://schemas.microsoft.com/office/excel/2006/main">
          <x14:cfRule type="iconSet" priority="51" id="{0C759013-EE4D-48AF-BBFE-6574499F0A00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9</xm:f>
              </x14:cfvo>
              <x14:cfIcon iconSet="NoIcons" iconId="0"/>
              <x14:cfIcon iconSet="NoIcons" iconId="0"/>
              <x14:cfIcon iconSet="3Flags" iconId="0"/>
            </x14:iconSet>
          </x14:cfRule>
          <xm:sqref>I6:X7 I16:X16 I15:R15 T15:X15 I5:K5 M5:X5 I21:X23 I20:W20 I9:X14 I8:J8 L8:X8 I18:X19 I17:P17 R17:X17</xm:sqref>
        </x14:conditionalFormatting>
        <x14:conditionalFormatting xmlns:xm="http://schemas.microsoft.com/office/excel/2006/main">
          <x14:cfRule type="iconSet" priority="3" id="{D865C97D-A123-4620-B452-C32977DA91EF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K8</xm:sqref>
        </x14:conditionalFormatting>
        <x14:conditionalFormatting xmlns:xm="http://schemas.microsoft.com/office/excel/2006/main">
          <x14:cfRule type="iconSet" priority="7" id="{9E47E806-AD1C-4753-9648-317304F31229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</xm:sqref>
        </x14:conditionalFormatting>
        <x14:conditionalFormatting xmlns:xm="http://schemas.microsoft.com/office/excel/2006/main">
          <x14:cfRule type="iconSet" priority="1" id="{CA01FEE0-8D7D-4596-94F5-C621E5E73A1C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Q17</xm:sqref>
        </x14:conditionalFormatting>
        <x14:conditionalFormatting xmlns:xm="http://schemas.microsoft.com/office/excel/2006/main">
          <x14:cfRule type="iconSet" priority="9" id="{8F9EA1A5-A7B4-4978-970D-D3BDC0C5B124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S15</xm:sqref>
        </x14:conditionalFormatting>
        <x14:conditionalFormatting xmlns:xm="http://schemas.microsoft.com/office/excel/2006/main">
          <x14:cfRule type="iconSet" priority="11" id="{538F44C3-03A9-4AC0-AB83-15660027F84E}">
            <x14:iconSet iconSet="4TrafficLight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T2</xm:sqref>
        </x14:conditionalFormatting>
        <x14:conditionalFormatting xmlns:xm="http://schemas.microsoft.com/office/excel/2006/main">
          <x14:cfRule type="iconSet" priority="5" id="{2611D272-69A3-4728-954E-B1AB45AFC9A4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X20</xm:sqref>
        </x14:conditionalFormatting>
        <x14:conditionalFormatting xmlns:xm="http://schemas.microsoft.com/office/excel/2006/main">
          <x14:cfRule type="iconSet" priority="57" id="{6ACE6DFA-BF3A-4A53-9F34-CEC521372E0B}">
            <x14:iconSet iconSet="3Star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</x14:iconSet>
          </x14:cfRule>
          <xm:sqref>Y5:AD23</xm:sqref>
        </x14:conditionalFormatting>
        <x14:conditionalFormatting xmlns:xm="http://schemas.microsoft.com/office/excel/2006/main">
          <x14:cfRule type="iconSet" priority="29" id="{83B09929-E520-49A2-960A-E8C70C955429}">
            <x14:iconSet iconSet="4TrafficLight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AD30 X30 P30</xm:sqref>
        </x14:conditionalFormatting>
        <x14:conditionalFormatting xmlns:xm="http://schemas.microsoft.com/office/excel/2006/main">
          <x14:cfRule type="iconSet" priority="19" id="{0052A3AD-31E7-4DB8-8FAC-0782FAC504E4}">
            <x14:iconSet iconSet="4ArrowsGray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NoIcons" iconId="0"/>
              <x14:cfIcon iconSet="NoIcons" iconId="0"/>
              <x14:cfIcon iconSet="3Arrows" iconId="2"/>
            </x14:iconSet>
          </x14:cfRule>
          <xm:sqref>AF6</xm:sqref>
        </x14:conditionalFormatting>
        <x14:conditionalFormatting xmlns:xm="http://schemas.microsoft.com/office/excel/2006/main">
          <x14:cfRule type="iconSet" priority="26" id="{627F8E2B-C9F9-4653-844B-633EAD20504C}">
            <x14:iconSet iconSet="3Star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</x14:iconSet>
          </x14:cfRule>
          <xm:sqref>AF12</xm:sqref>
        </x14:conditionalFormatting>
        <x14:conditionalFormatting xmlns:xm="http://schemas.microsoft.com/office/excel/2006/main">
          <x14:cfRule type="iconSet" priority="25" id="{A8B83F53-73BB-4279-9AD9-B14492685D7A}">
            <x14:iconSet iconSet="3Star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</x14:iconSet>
          </x14:cfRule>
          <xm:sqref>AF13</xm:sqref>
        </x14:conditionalFormatting>
        <x14:conditionalFormatting xmlns:xm="http://schemas.microsoft.com/office/excel/2006/main">
          <x14:cfRule type="iconSet" priority="18" id="{AA38A48A-6C44-4AD1-B11D-BF27FBEE66C9}">
            <x14:iconSet iconSet="4TrafficLight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AF14</xm:sqref>
        </x14:conditionalFormatting>
        <x14:conditionalFormatting xmlns:xm="http://schemas.microsoft.com/office/excel/2006/main">
          <x14:cfRule type="iconSet" priority="17" id="{AA72ACA5-63E7-4FF8-A5A6-F5F661372DB9}">
            <x14:iconSet iconSet="4TrafficLight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AF15</xm:sqref>
        </x14:conditionalFormatting>
        <x14:conditionalFormatting xmlns:xm="http://schemas.microsoft.com/office/excel/2006/main">
          <x14:cfRule type="iconSet" priority="16" id="{8CC878A5-B194-4B99-BAB0-C201F42E18AA}">
            <x14:iconSet iconSet="4TrafficLight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AF16</xm:sqref>
        </x14:conditionalFormatting>
        <x14:conditionalFormatting xmlns:xm="http://schemas.microsoft.com/office/excel/2006/main">
          <x14:cfRule type="iconSet" priority="13" id="{202A82A1-8955-4206-8064-2D16BEF0A755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AG18</xm:sqref>
        </x14:conditionalFormatting>
        <x14:conditionalFormatting xmlns:xm="http://schemas.microsoft.com/office/excel/2006/main">
          <x14:cfRule type="iconSet" priority="15" id="{1D5C6A04-607F-4775-AAF0-6906E7439D7F}">
            <x14:iconSet iconSet="3Triangles" showValue="0" reverse="1">
              <x14:cfvo type="percent">
                <xm:f>0</xm:f>
              </x14:cfvo>
              <x14:cfvo type="num">
                <xm:f>0</xm:f>
              </x14:cfvo>
              <x14:cfvo type="num">
                <xm:f>8</xm:f>
              </x14:cfvo>
            </x14:iconSet>
          </x14:cfRule>
          <xm:sqref>AG19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2FF17-982F-4775-AB08-E0AAB313F249}">
  <dimension ref="A1:F29"/>
  <sheetViews>
    <sheetView workbookViewId="0">
      <selection activeCell="H13" sqref="H13"/>
    </sheetView>
  </sheetViews>
  <sheetFormatPr baseColWidth="10" defaultRowHeight="15" x14ac:dyDescent="0.25"/>
  <cols>
    <col min="1" max="1" width="14.7109375" style="12" customWidth="1"/>
    <col min="2" max="2" width="47.42578125" style="12" customWidth="1"/>
    <col min="3" max="3" width="16.28515625" style="12" customWidth="1"/>
    <col min="4" max="4" width="15" style="12" customWidth="1"/>
    <col min="5" max="5" width="13.42578125" style="12" customWidth="1"/>
    <col min="6" max="6" width="19.42578125" style="12" customWidth="1"/>
    <col min="7" max="16384" width="11.42578125" style="12"/>
  </cols>
  <sheetData>
    <row r="1" spans="1:6" ht="41.25" customHeight="1" thickBot="1" x14ac:dyDescent="0.3">
      <c r="A1" s="269" t="s">
        <v>40</v>
      </c>
      <c r="B1" s="269"/>
      <c r="C1" s="269"/>
      <c r="D1" s="269"/>
      <c r="E1" s="269"/>
      <c r="F1" s="269"/>
    </row>
    <row r="2" spans="1:6" ht="27" customHeight="1" x14ac:dyDescent="0.25">
      <c r="A2" s="77" t="s">
        <v>41</v>
      </c>
      <c r="B2" s="78" t="s">
        <v>46</v>
      </c>
      <c r="C2" s="78" t="s">
        <v>42</v>
      </c>
      <c r="D2" s="78" t="s">
        <v>43</v>
      </c>
      <c r="E2" s="79" t="s">
        <v>44</v>
      </c>
      <c r="F2" s="13" t="s">
        <v>45</v>
      </c>
    </row>
    <row r="3" spans="1:6" ht="15.75" thickBot="1" x14ac:dyDescent="0.3">
      <c r="A3" s="80" t="s">
        <v>130</v>
      </c>
      <c r="B3" s="76" t="s">
        <v>127</v>
      </c>
      <c r="C3" s="76" t="s">
        <v>64</v>
      </c>
      <c r="D3" s="76">
        <v>40</v>
      </c>
      <c r="E3" s="81">
        <f>D3*80</f>
        <v>3200</v>
      </c>
      <c r="F3" s="75">
        <f>SUM(E3:E124)</f>
        <v>29600</v>
      </c>
    </row>
    <row r="4" spans="1:6" x14ac:dyDescent="0.25">
      <c r="A4" s="80" t="s">
        <v>130</v>
      </c>
      <c r="B4" s="76" t="s">
        <v>127</v>
      </c>
      <c r="C4" s="76" t="s">
        <v>81</v>
      </c>
      <c r="D4" s="76">
        <v>30</v>
      </c>
      <c r="E4" s="81">
        <f t="shared" ref="E4:E28" si="0">D4*80</f>
        <v>2400</v>
      </c>
      <c r="F4" s="27"/>
    </row>
    <row r="5" spans="1:6" x14ac:dyDescent="0.25">
      <c r="A5" s="80" t="s">
        <v>130</v>
      </c>
      <c r="B5" s="76" t="s">
        <v>127</v>
      </c>
      <c r="C5" s="76" t="s">
        <v>82</v>
      </c>
      <c r="D5" s="76">
        <v>20</v>
      </c>
      <c r="E5" s="81">
        <f t="shared" ref="E5:E8" si="1">D5*80</f>
        <v>1600</v>
      </c>
      <c r="F5" s="27"/>
    </row>
    <row r="6" spans="1:6" x14ac:dyDescent="0.25">
      <c r="A6" s="80" t="s">
        <v>130</v>
      </c>
      <c r="B6" s="76" t="s">
        <v>127</v>
      </c>
      <c r="C6" s="76" t="s">
        <v>83</v>
      </c>
      <c r="D6" s="76">
        <v>10</v>
      </c>
      <c r="E6" s="81">
        <f t="shared" si="1"/>
        <v>800</v>
      </c>
      <c r="F6" s="27"/>
    </row>
    <row r="7" spans="1:6" x14ac:dyDescent="0.25">
      <c r="A7" s="80" t="s">
        <v>130</v>
      </c>
      <c r="B7" s="76" t="s">
        <v>127</v>
      </c>
      <c r="C7" s="76" t="s">
        <v>84</v>
      </c>
      <c r="D7" s="76">
        <v>20</v>
      </c>
      <c r="E7" s="81">
        <f t="shared" si="1"/>
        <v>1600</v>
      </c>
      <c r="F7" s="27"/>
    </row>
    <row r="8" spans="1:6" x14ac:dyDescent="0.25">
      <c r="A8" s="80" t="s">
        <v>130</v>
      </c>
      <c r="B8" s="76" t="s">
        <v>127</v>
      </c>
      <c r="C8" s="76" t="s">
        <v>85</v>
      </c>
      <c r="D8" s="76">
        <v>15</v>
      </c>
      <c r="E8" s="81">
        <f t="shared" si="1"/>
        <v>1200</v>
      </c>
      <c r="F8" s="27"/>
    </row>
    <row r="9" spans="1:6" x14ac:dyDescent="0.25">
      <c r="A9" s="80">
        <v>45112</v>
      </c>
      <c r="B9" s="76" t="s">
        <v>126</v>
      </c>
      <c r="C9" s="76" t="s">
        <v>64</v>
      </c>
      <c r="D9" s="76"/>
      <c r="E9" s="81">
        <v>9800</v>
      </c>
      <c r="F9" s="27"/>
    </row>
    <row r="10" spans="1:6" x14ac:dyDescent="0.25">
      <c r="A10" s="80">
        <v>45481</v>
      </c>
      <c r="B10" s="76" t="s">
        <v>128</v>
      </c>
      <c r="C10" s="76" t="s">
        <v>64</v>
      </c>
      <c r="D10" s="76"/>
      <c r="E10" s="81">
        <v>7500</v>
      </c>
      <c r="F10" s="27"/>
    </row>
    <row r="11" spans="1:6" x14ac:dyDescent="0.25">
      <c r="A11" s="80">
        <v>45122</v>
      </c>
      <c r="B11" s="76" t="s">
        <v>129</v>
      </c>
      <c r="C11" s="76" t="s">
        <v>64</v>
      </c>
      <c r="D11" s="76"/>
      <c r="E11" s="81">
        <v>1500</v>
      </c>
      <c r="F11" s="27"/>
    </row>
    <row r="12" spans="1:6" x14ac:dyDescent="0.25">
      <c r="A12" s="82"/>
      <c r="B12" s="76"/>
      <c r="C12" s="76"/>
      <c r="D12" s="76"/>
      <c r="E12" s="81">
        <f t="shared" si="0"/>
        <v>0</v>
      </c>
      <c r="F12" s="27"/>
    </row>
    <row r="13" spans="1:6" x14ac:dyDescent="0.25">
      <c r="A13" s="82"/>
      <c r="B13" s="76"/>
      <c r="C13" s="76"/>
      <c r="D13" s="76"/>
      <c r="E13" s="81">
        <f t="shared" si="0"/>
        <v>0</v>
      </c>
      <c r="F13" s="27"/>
    </row>
    <row r="14" spans="1:6" x14ac:dyDescent="0.25">
      <c r="A14" s="82"/>
      <c r="B14" s="76"/>
      <c r="C14" s="76"/>
      <c r="D14" s="76"/>
      <c r="E14" s="81">
        <f t="shared" si="0"/>
        <v>0</v>
      </c>
      <c r="F14" s="27"/>
    </row>
    <row r="15" spans="1:6" x14ac:dyDescent="0.25">
      <c r="A15" s="82"/>
      <c r="B15" s="76"/>
      <c r="C15" s="76"/>
      <c r="D15" s="76"/>
      <c r="E15" s="81">
        <f t="shared" si="0"/>
        <v>0</v>
      </c>
      <c r="F15" s="27"/>
    </row>
    <row r="16" spans="1:6" x14ac:dyDescent="0.25">
      <c r="A16" s="82"/>
      <c r="B16" s="76"/>
      <c r="C16" s="76"/>
      <c r="D16" s="76"/>
      <c r="E16" s="81">
        <f t="shared" si="0"/>
        <v>0</v>
      </c>
      <c r="F16" s="27"/>
    </row>
    <row r="17" spans="1:6" x14ac:dyDescent="0.25">
      <c r="A17" s="82"/>
      <c r="B17" s="76"/>
      <c r="C17" s="76"/>
      <c r="D17" s="76"/>
      <c r="E17" s="81">
        <f t="shared" si="0"/>
        <v>0</v>
      </c>
      <c r="F17" s="27"/>
    </row>
    <row r="18" spans="1:6" x14ac:dyDescent="0.25">
      <c r="A18" s="82"/>
      <c r="B18" s="76"/>
      <c r="C18" s="76"/>
      <c r="D18" s="76"/>
      <c r="E18" s="81">
        <f t="shared" si="0"/>
        <v>0</v>
      </c>
      <c r="F18" s="27"/>
    </row>
    <row r="19" spans="1:6" x14ac:dyDescent="0.25">
      <c r="A19" s="82"/>
      <c r="B19" s="76"/>
      <c r="C19" s="76"/>
      <c r="D19" s="76"/>
      <c r="E19" s="81">
        <f t="shared" si="0"/>
        <v>0</v>
      </c>
      <c r="F19" s="27"/>
    </row>
    <row r="20" spans="1:6" x14ac:dyDescent="0.25">
      <c r="A20" s="82"/>
      <c r="B20" s="76"/>
      <c r="C20" s="76"/>
      <c r="D20" s="76"/>
      <c r="E20" s="81">
        <f t="shared" si="0"/>
        <v>0</v>
      </c>
      <c r="F20" s="27"/>
    </row>
    <row r="21" spans="1:6" x14ac:dyDescent="0.25">
      <c r="A21" s="82"/>
      <c r="B21" s="76"/>
      <c r="C21" s="76"/>
      <c r="D21" s="76"/>
      <c r="E21" s="81">
        <f t="shared" si="0"/>
        <v>0</v>
      </c>
      <c r="F21" s="27"/>
    </row>
    <row r="22" spans="1:6" x14ac:dyDescent="0.25">
      <c r="A22" s="82"/>
      <c r="B22" s="76"/>
      <c r="C22" s="76"/>
      <c r="D22" s="76"/>
      <c r="E22" s="81">
        <f t="shared" si="0"/>
        <v>0</v>
      </c>
      <c r="F22" s="27"/>
    </row>
    <row r="23" spans="1:6" x14ac:dyDescent="0.25">
      <c r="A23" s="82"/>
      <c r="B23" s="76"/>
      <c r="C23" s="76"/>
      <c r="D23" s="76"/>
      <c r="E23" s="81">
        <f t="shared" si="0"/>
        <v>0</v>
      </c>
      <c r="F23" s="27"/>
    </row>
    <row r="24" spans="1:6" x14ac:dyDescent="0.25">
      <c r="A24" s="82"/>
      <c r="B24" s="76"/>
      <c r="C24" s="76"/>
      <c r="D24" s="76"/>
      <c r="E24" s="81">
        <f t="shared" si="0"/>
        <v>0</v>
      </c>
      <c r="F24" s="27"/>
    </row>
    <row r="25" spans="1:6" x14ac:dyDescent="0.25">
      <c r="A25" s="82"/>
      <c r="B25" s="76"/>
      <c r="C25" s="76"/>
      <c r="D25" s="76"/>
      <c r="E25" s="81">
        <f t="shared" si="0"/>
        <v>0</v>
      </c>
      <c r="F25" s="27"/>
    </row>
    <row r="26" spans="1:6" x14ac:dyDescent="0.25">
      <c r="A26" s="82"/>
      <c r="B26" s="76"/>
      <c r="C26" s="76"/>
      <c r="D26" s="76"/>
      <c r="E26" s="81">
        <f t="shared" si="0"/>
        <v>0</v>
      </c>
      <c r="F26" s="27"/>
    </row>
    <row r="27" spans="1:6" x14ac:dyDescent="0.25">
      <c r="A27" s="82"/>
      <c r="B27" s="76"/>
      <c r="C27" s="76"/>
      <c r="D27" s="76"/>
      <c r="E27" s="81">
        <f t="shared" si="0"/>
        <v>0</v>
      </c>
      <c r="F27" s="27"/>
    </row>
    <row r="28" spans="1:6" ht="15.75" thickBot="1" x14ac:dyDescent="0.3">
      <c r="A28" s="83"/>
      <c r="B28" s="84"/>
      <c r="C28" s="84"/>
      <c r="D28" s="84"/>
      <c r="E28" s="85">
        <f t="shared" si="0"/>
        <v>0</v>
      </c>
      <c r="F28" s="27"/>
    </row>
    <row r="29" spans="1:6" x14ac:dyDescent="0.25">
      <c r="A29" s="14"/>
      <c r="B29" s="14"/>
      <c r="C29" s="14"/>
      <c r="D29" s="14"/>
      <c r="E29" s="14"/>
      <c r="F29" s="14"/>
    </row>
  </sheetData>
  <mergeCells count="1">
    <mergeCell ref="A1:F1"/>
  </mergeCells>
  <pageMargins left="0.7" right="0.7" top="0.78740157499999996" bottom="0.78740157499999996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8F83F714403A4FB798B27BC9676FBB" ma:contentTypeVersion="14" ma:contentTypeDescription="Ein neues Dokument erstellen." ma:contentTypeScope="" ma:versionID="fc6cc58a3583f0829a449ee0292c99e8">
  <xsd:schema xmlns:xsd="http://www.w3.org/2001/XMLSchema" xmlns:xs="http://www.w3.org/2001/XMLSchema" xmlns:p="http://schemas.microsoft.com/office/2006/metadata/properties" xmlns:ns2="0b98f44f-77d2-4e75-a082-a9bc0e9d7a6c" xmlns:ns3="e718d78d-cfc5-4289-9975-bfab61d7b10f" targetNamespace="http://schemas.microsoft.com/office/2006/metadata/properties" ma:root="true" ma:fieldsID="90e3d276270cde50ddc9d8629f4615c7" ns2:_="" ns3:_="">
    <xsd:import namespace="0b98f44f-77d2-4e75-a082-a9bc0e9d7a6c"/>
    <xsd:import namespace="e718d78d-cfc5-4289-9975-bfab61d7b1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8f44f-77d2-4e75-a082-a9bc0e9d7a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8bb500fd-5f54-4daf-909c-58961dfd6e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8d78d-cfc5-4289-9975-bfab61d7b10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076c3b71-17ba-420c-9cca-8ddc8eecb503}" ma:internalName="TaxCatchAll" ma:showField="CatchAllData" ma:web="e718d78d-cfc5-4289-9975-bfab61d7b1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D7F77C-FB18-4137-85D6-5664E8C745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DFB4F3-3285-40FC-A960-CF50FAF7F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98f44f-77d2-4e75-a082-a9bc0e9d7a6c"/>
    <ds:schemaRef ds:uri="e718d78d-cfc5-4289-9975-bfab61d7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Project Charter</vt:lpstr>
      <vt:lpstr>Project Plan</vt:lpstr>
      <vt:lpstr>Cost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Gütle-Schettler</dc:creator>
  <cp:lastModifiedBy>Franziska Gütle-Schettler</cp:lastModifiedBy>
  <dcterms:created xsi:type="dcterms:W3CDTF">2024-04-20T09:31:30Z</dcterms:created>
  <dcterms:modified xsi:type="dcterms:W3CDTF">2024-04-26T14:24:34Z</dcterms:modified>
</cp:coreProperties>
</file>